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onh\Downloads\"/>
    </mc:Choice>
  </mc:AlternateContent>
  <xr:revisionPtr revIDLastSave="0" documentId="8_{7626EED5-0E9A-4A94-8A22-9C9DB510CFE7}" xr6:coauthVersionLast="47" xr6:coauthVersionMax="47" xr10:uidLastSave="{00000000-0000-0000-0000-000000000000}"/>
  <bookViews>
    <workbookView xWindow="-120" yWindow="-120" windowWidth="29040" windowHeight="15840" firstSheet="3" activeTab="3" xr2:uid="{5CA5D482-82A7-4004-A695-A82C629F933C}"/>
  </bookViews>
  <sheets>
    <sheet name="HÀNH CHÍNH SỰ NGHIỆP" sheetId="1" state="hidden" r:id="rId1"/>
    <sheet name="Sheet1" sheetId="12" state="hidden" r:id="rId2"/>
    <sheet name="UBND xã" sheetId="6" state="hidden" r:id="rId3"/>
    <sheet name="PL2" sheetId="14" r:id="rId4"/>
    <sheet name="11 xã ĐBKK" sheetId="11" state="hidden" r:id="rId5"/>
  </sheets>
  <definedNames>
    <definedName name="_xlnm.Print_Area" localSheetId="0">'HÀNH CHÍNH SỰ NGHIỆP'!$A$1:$I$26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4" l="1"/>
  <c r="D8" i="14"/>
  <c r="D14" i="14"/>
  <c r="G14" i="14"/>
  <c r="D41" i="14"/>
  <c r="G41" i="14"/>
  <c r="D42" i="14"/>
  <c r="G42" i="14"/>
  <c r="D43" i="14"/>
  <c r="G43" i="14"/>
  <c r="D44" i="14"/>
  <c r="G44" i="14"/>
  <c r="D45" i="14"/>
  <c r="G45" i="14"/>
  <c r="D46" i="14"/>
  <c r="G46" i="14"/>
  <c r="D47" i="14"/>
  <c r="G47" i="14"/>
  <c r="D48" i="14"/>
  <c r="G48" i="14"/>
  <c r="D49" i="14"/>
  <c r="D50" i="14"/>
  <c r="D51" i="14"/>
  <c r="D52" i="14"/>
  <c r="D53" i="14"/>
  <c r="D54" i="14"/>
  <c r="D55" i="14"/>
  <c r="D56" i="14"/>
  <c r="G56" i="14"/>
  <c r="D57" i="14"/>
  <c r="G57" i="14"/>
  <c r="D58" i="14"/>
  <c r="G58" i="14"/>
  <c r="D59" i="14"/>
  <c r="G59" i="14"/>
  <c r="D60" i="14"/>
  <c r="G60" i="14"/>
  <c r="D61" i="14"/>
  <c r="D62" i="14"/>
  <c r="D63" i="14"/>
  <c r="D64" i="14"/>
  <c r="D65" i="14"/>
  <c r="D66" i="14"/>
  <c r="D67" i="14"/>
  <c r="D68" i="14"/>
  <c r="D69" i="14"/>
  <c r="D70" i="14"/>
  <c r="G70" i="14"/>
  <c r="D71" i="14"/>
  <c r="G71" i="14"/>
  <c r="D72" i="14"/>
  <c r="G72" i="14"/>
  <c r="D73" i="14"/>
  <c r="D74" i="14"/>
  <c r="D75" i="14"/>
  <c r="D76" i="14"/>
  <c r="D77" i="14"/>
  <c r="D78" i="14"/>
  <c r="G78" i="14"/>
  <c r="D79" i="14"/>
  <c r="G79" i="14"/>
  <c r="D80" i="14"/>
  <c r="G80" i="14"/>
  <c r="D81" i="14"/>
  <c r="G81" i="14"/>
  <c r="D82" i="14"/>
  <c r="G82" i="14"/>
  <c r="D83" i="14"/>
  <c r="G83" i="14"/>
  <c r="D84" i="14"/>
  <c r="G84" i="14"/>
  <c r="D85" i="14"/>
  <c r="D86" i="14"/>
  <c r="D87" i="14"/>
  <c r="D88" i="14"/>
  <c r="D40" i="14"/>
  <c r="G40" i="14"/>
  <c r="D20" i="14"/>
  <c r="D21" i="14"/>
  <c r="D22" i="14"/>
  <c r="G22" i="14"/>
  <c r="D23" i="14"/>
  <c r="G23" i="14"/>
  <c r="D24" i="14"/>
  <c r="G24" i="14"/>
  <c r="D25" i="14"/>
  <c r="G25" i="14"/>
  <c r="D26" i="14"/>
  <c r="D27" i="14"/>
  <c r="D28" i="14"/>
  <c r="D29" i="14"/>
  <c r="G29" i="14"/>
  <c r="D30" i="14"/>
  <c r="G30" i="14"/>
  <c r="D31" i="14"/>
  <c r="G31" i="14"/>
  <c r="D32" i="14"/>
  <c r="G32" i="14"/>
  <c r="D33" i="14"/>
  <c r="G33" i="14"/>
  <c r="D34" i="14"/>
  <c r="D35" i="14"/>
  <c r="D36" i="14"/>
  <c r="G36" i="14"/>
  <c r="D37" i="14"/>
  <c r="G37" i="14"/>
  <c r="D38" i="14"/>
  <c r="D19" i="14"/>
  <c r="D9" i="14"/>
  <c r="D10" i="14"/>
  <c r="D11" i="14"/>
  <c r="G11" i="14"/>
  <c r="D12" i="14"/>
  <c r="G12" i="14"/>
  <c r="D13" i="14"/>
  <c r="D15" i="14"/>
  <c r="G15" i="14"/>
  <c r="D16" i="14"/>
  <c r="G16" i="14"/>
  <c r="D17" i="14"/>
  <c r="G17" i="14"/>
  <c r="D7" i="14"/>
  <c r="F41" i="14"/>
  <c r="F39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G53" i="14"/>
  <c r="F54" i="14"/>
  <c r="F55" i="14"/>
  <c r="F56" i="14"/>
  <c r="F57" i="14"/>
  <c r="F58" i="14"/>
  <c r="F59" i="14"/>
  <c r="F60" i="14"/>
  <c r="F61" i="14"/>
  <c r="G61" i="14"/>
  <c r="F62" i="14"/>
  <c r="G62" i="14"/>
  <c r="F63" i="14"/>
  <c r="F64" i="14"/>
  <c r="F65" i="14"/>
  <c r="G65" i="14"/>
  <c r="F66" i="14"/>
  <c r="F67" i="14"/>
  <c r="F68" i="14"/>
  <c r="F69" i="14"/>
  <c r="F70" i="14"/>
  <c r="F71" i="14"/>
  <c r="F72" i="14"/>
  <c r="F73" i="14"/>
  <c r="G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27" i="14"/>
  <c r="G27" i="14"/>
  <c r="F28" i="14"/>
  <c r="F29" i="14"/>
  <c r="F30" i="14"/>
  <c r="F31" i="14"/>
  <c r="F32" i="14"/>
  <c r="F33" i="14"/>
  <c r="F34" i="14"/>
  <c r="G34" i="14"/>
  <c r="F35" i="14"/>
  <c r="G35" i="14"/>
  <c r="G77" i="14"/>
  <c r="G28" i="14"/>
  <c r="G13" i="14"/>
  <c r="G26" i="14"/>
  <c r="G10" i="14"/>
  <c r="G49" i="14"/>
  <c r="G50" i="14"/>
  <c r="G54" i="14"/>
  <c r="G55" i="14"/>
  <c r="G66" i="14"/>
  <c r="G67" i="14"/>
  <c r="G68" i="14"/>
  <c r="G69" i="14"/>
  <c r="E7" i="14"/>
  <c r="C7" i="14"/>
  <c r="F18" i="14"/>
  <c r="F19" i="14"/>
  <c r="G19" i="14"/>
  <c r="F20" i="14"/>
  <c r="G20" i="14"/>
  <c r="F21" i="14"/>
  <c r="G21" i="14"/>
  <c r="F22" i="14"/>
  <c r="F23" i="14"/>
  <c r="F24" i="14"/>
  <c r="F25" i="14"/>
  <c r="F26" i="14"/>
  <c r="F36" i="14"/>
  <c r="F37" i="14"/>
  <c r="F38" i="14"/>
  <c r="G38" i="14"/>
  <c r="C39" i="14"/>
  <c r="F8" i="14"/>
  <c r="F7" i="14"/>
  <c r="F40" i="14"/>
  <c r="E39" i="14"/>
  <c r="D7" i="6"/>
  <c r="H7" i="6"/>
  <c r="D8" i="6"/>
  <c r="D6" i="6"/>
  <c r="G21" i="6"/>
  <c r="F8" i="6"/>
  <c r="F7" i="6"/>
  <c r="F6" i="6"/>
  <c r="F5" i="6"/>
  <c r="E5" i="6"/>
  <c r="C5" i="6"/>
  <c r="C17" i="6"/>
  <c r="D21" i="6"/>
  <c r="H21" i="6"/>
  <c r="D22" i="6"/>
  <c r="G22" i="6"/>
  <c r="E20" i="6"/>
  <c r="G20" i="6"/>
  <c r="H20" i="6"/>
  <c r="C20" i="6"/>
  <c r="D20" i="6"/>
  <c r="H6" i="6"/>
  <c r="H22" i="6"/>
  <c r="H8" i="6"/>
  <c r="G9" i="14"/>
  <c r="D5" i="6"/>
  <c r="H5" i="6"/>
  <c r="D18" i="14"/>
  <c r="G18" i="14"/>
  <c r="G88" i="14"/>
  <c r="G75" i="14"/>
  <c r="G8" i="14"/>
  <c r="G86" i="14"/>
  <c r="G74" i="14"/>
  <c r="D39" i="14"/>
  <c r="G76" i="14"/>
  <c r="G64" i="14"/>
  <c r="G52" i="14"/>
  <c r="G87" i="14"/>
  <c r="G63" i="14"/>
  <c r="G51" i="14"/>
  <c r="G39" i="14"/>
  <c r="G85" i="14"/>
  <c r="G7" i="14"/>
  <c r="G6" i="14"/>
</calcChain>
</file>

<file path=xl/sharedStrings.xml><?xml version="1.0" encoding="utf-8"?>
<sst xmlns="http://schemas.openxmlformats.org/spreadsheetml/2006/main" count="223" uniqueCount="201">
  <si>
    <t>STT</t>
  </si>
  <si>
    <t>Họ và tên cán bộ hưởng lương</t>
  </si>
  <si>
    <t>Người lập biểu</t>
  </si>
  <si>
    <t>(ký ghi rõ họ tên)</t>
  </si>
  <si>
    <t>Thủ trưởng đơn vị</t>
  </si>
  <si>
    <t>(ký, đóng dấu)</t>
  </si>
  <si>
    <t>Nguyễn văn A</t>
  </si>
  <si>
    <t>VD: Thương binh</t>
  </si>
  <si>
    <t xml:space="preserve">Đối tượng nộp quỹ </t>
  </si>
  <si>
    <t>I</t>
  </si>
  <si>
    <t>Lý do đề nghị miễn giảm</t>
  </si>
  <si>
    <t>II</t>
  </si>
  <si>
    <t>……………..</t>
  </si>
  <si>
    <t>….</t>
  </si>
  <si>
    <t>III</t>
  </si>
  <si>
    <t>Tổng cộng</t>
  </si>
  <si>
    <t>TÊN CƠ QUAN QUẢN LÝ CẤP TRÊN</t>
  </si>
  <si>
    <t>-</t>
  </si>
  <si>
    <t>……….</t>
  </si>
  <si>
    <t>TÊN CƠ QUAN, ĐƠN VỊ LẬP KH</t>
  </si>
  <si>
    <t>Danh sách đóng quỹ tại Văn phòng chính</t>
  </si>
  <si>
    <t>Trần Thị B</t>
  </si>
  <si>
    <t>………</t>
  </si>
  <si>
    <t xml:space="preserve">Danh sách đóng quỹ của cơ quan đơn vị trực thuộc </t>
  </si>
  <si>
    <t>A</t>
  </si>
  <si>
    <t>B</t>
  </si>
  <si>
    <t>…………</t>
  </si>
  <si>
    <t>Ghi chú</t>
  </si>
  <si>
    <t>Tên huyện/ xã</t>
  </si>
  <si>
    <t>(1)</t>
  </si>
  <si>
    <t>(2)</t>
  </si>
  <si>
    <t>(3)</t>
  </si>
  <si>
    <t>(4)</t>
  </si>
  <si>
    <t>(5)</t>
  </si>
  <si>
    <t>(6)</t>
  </si>
  <si>
    <t>(8)</t>
  </si>
  <si>
    <t xml:space="preserve"> </t>
  </si>
  <si>
    <t xml:space="preserve">- Tổng số cán bộ, công chức, viên chức đề nghị miễn giảm:………người </t>
  </si>
  <si>
    <t xml:space="preserve">Đơn vị 1 </t>
  </si>
  <si>
    <t>Đơn vị 2</t>
  </si>
  <si>
    <t>(7)=(4)-(5)</t>
  </si>
  <si>
    <t xml:space="preserve">   </t>
  </si>
  <si>
    <t>Địa chỉ:…………………………</t>
  </si>
  <si>
    <t>Đơn vị tính: Đồng</t>
  </si>
  <si>
    <t>Số tiền đề nghị được miễn</t>
  </si>
  <si>
    <t>Số tiền đề nghị được miễn thu theo quy định</t>
  </si>
  <si>
    <t>(Dùng cho cơ quan, đơn vị hành chính sự nghiệp, lực lượng vũ trang)</t>
  </si>
  <si>
    <t xml:space="preserve">- Tổng số cán bộ, công chức, viên chức kê khai: …………người </t>
  </si>
  <si>
    <t>(9)</t>
  </si>
  <si>
    <t>Nguyễn Thị C</t>
  </si>
  <si>
    <t>Trần Văn D</t>
  </si>
  <si>
    <t>Thôn A</t>
  </si>
  <si>
    <t>Thôn B</t>
  </si>
  <si>
    <t>HUYỆN TUY ĐỨC</t>
  </si>
  <si>
    <t>Xã Quảng Tân</t>
  </si>
  <si>
    <t>Xã Quảng Tâm</t>
  </si>
  <si>
    <t>Xã Quảng Trực</t>
  </si>
  <si>
    <t>Xã Đắk R'Tih</t>
  </si>
  <si>
    <t>Xã Đắk Ngo</t>
  </si>
  <si>
    <t>HUYỆN ĐĂK GLONG</t>
  </si>
  <si>
    <t>Xã Đăk Plao</t>
  </si>
  <si>
    <t>Xã Quảng Hòa</t>
  </si>
  <si>
    <t>Xã Quảng Sơn</t>
  </si>
  <si>
    <t>Xã Đăk Ha</t>
  </si>
  <si>
    <t>Xã Đăk Som</t>
  </si>
  <si>
    <t>Xã Đắk R'Măng</t>
  </si>
  <si>
    <t>Stt</t>
  </si>
  <si>
    <r>
      <t xml:space="preserve">SĐT: </t>
    </r>
    <r>
      <rPr>
        <i/>
        <sz val="13"/>
        <color indexed="8"/>
        <rFont val="Times New Roman"/>
        <family val="1"/>
      </rPr>
      <t>(người làm đầu mối liên hệ)</t>
    </r>
  </si>
  <si>
    <t>II. Kế hoạch thu Người lao động không hưởng lương trên địa bàn xã, phường, thị trấn  (Mức đóng 10.000 đồng/người/năm)</t>
  </si>
  <si>
    <t>Mức lương/tháng làm căn cứ tính đóng bảo hiểm</t>
  </si>
  <si>
    <t>UBND.......................................
(Ký, đóng dấu)</t>
  </si>
  <si>
    <r>
      <t xml:space="preserve">Người lập biểu
</t>
    </r>
    <r>
      <rPr>
        <i/>
        <sz val="14"/>
        <color indexed="8"/>
        <rFont val="Times New Roman"/>
        <family val="1"/>
        <charset val="163"/>
      </rPr>
      <t>(Ký ghi rõ họ tên)</t>
    </r>
  </si>
  <si>
    <r>
      <t xml:space="preserve">SĐT: </t>
    </r>
    <r>
      <rPr>
        <i/>
        <sz val="13"/>
        <color indexed="8"/>
        <rFont val="Times New Roman"/>
        <family val="1"/>
      </rPr>
      <t>(người làm đầu mối liên hệ)</t>
    </r>
  </si>
  <si>
    <t>(Kèm theo Công văn số:        /QPCTT ngày       /12/2021 của Quỹ phòng, chống thiên tai tỉnh)</t>
  </si>
  <si>
    <t>Biểu 04: DANH SÁCH 11 XÃ THUỘC KHU VỰC III - ĐẶC BIỆT KHÓ KHĂN</t>
  </si>
  <si>
    <t>(danh sách ban hành kèm theo Công văn số 530/BDT-NV, ngày 26/7/2021 của Ban Dân tộc tỉnh về việc hướng
 dẫn xác định và thực hiện các chính sách đối với xã thuộc vùng khó khăn; thôn, xã vùng đặc biệt khó khăn; xã thuộc vùng dân tộc thiểu số và miền núi.)</t>
  </si>
  <si>
    <t>Biểu mẫu số 01: BẢNG KÊ KHAI NỘP QUỸ PHÒNG CHỐNG THIÊN TAI NĂM 2023</t>
  </si>
  <si>
    <t xml:space="preserve">                                      Kính gửi: Quỹ Phòng, chống thiên tai tỉnh Đắk Nông.</t>
  </si>
  <si>
    <t>Số tiền đề nghị miễn giảm</t>
  </si>
  <si>
    <t>Số tiền đóng góp từ thiện cho 
Quỹ (nếu có)</t>
  </si>
  <si>
    <t>(Kèm theo Công văn số:        /QPCTT ngày      /01/2023 của Quỹ phòng, chống thiên tai tỉnh)</t>
  </si>
  <si>
    <t>Tổng số tiền đề nghị giao Kế hoạch thu Quỹ  năm 2023</t>
  </si>
  <si>
    <t>Số tiền tính toán nộp Quỹ bắt buộc năm 2023</t>
  </si>
  <si>
    <t>Lý do miễn giảm</t>
  </si>
  <si>
    <t>Tổng số cán bộ, công chức, người lao động</t>
  </si>
  <si>
    <t>Nguyễn Văn A</t>
  </si>
  <si>
    <t>Nguyễn Văn B</t>
  </si>
  <si>
    <t>Đơn vị</t>
  </si>
  <si>
    <t xml:space="preserve">Tổng số LĐ/nhân khẩu </t>
  </si>
  <si>
    <t>Tổng số lao động/
nhân khẩu đề nghị miễn giảm</t>
  </si>
  <si>
    <t>Thôn C</t>
  </si>
  <si>
    <t>Phòng B</t>
  </si>
  <si>
    <t>Tổng số cán bộ, 
công chức được miễn giảm</t>
  </si>
  <si>
    <t>Văn phòng UBND</t>
  </si>
  <si>
    <t>Số cán bộ, công chức, người lao động được miễn giảm</t>
  </si>
  <si>
    <t>Tổng số tiền đề nghị miễn, giảm thu Quỹ</t>
  </si>
  <si>
    <t>Số tiền quỹ phải nộp trong năm 2025</t>
  </si>
  <si>
    <t>Người đang trong giai đoạn thất nghiệp hoặc không có việc làm từ 6 tháng trong 1 năm trở lên.</t>
  </si>
  <si>
    <t>I. Danh sách thu cán bộ, CC, VC  hưởng lương ngân sách (mức đóng góp theo quy định 2.340.000/2/số ngày làm việc trong tháng)</t>
  </si>
  <si>
    <t>Số tiền phải nộp Quỹ năm 2025</t>
  </si>
  <si>
    <t>Tổng số tiền đề nghị giao Kế hoạch thu Quỹ năm 2025</t>
  </si>
  <si>
    <t>Hộ nghèo</t>
  </si>
  <si>
    <t>Phòng C</t>
  </si>
  <si>
    <t>KHỐI ĐẢNG, HÀNH CHÍNH, SỰ NGHIỆP XÃ, PHƯỜNG</t>
  </si>
  <si>
    <t>Tên cơ quan, đơn vị</t>
  </si>
  <si>
    <t>Công an xã</t>
  </si>
  <si>
    <t>Ban tự quản các thôn (Thu của người lao động 10.000 đồng trên 1 người)</t>
  </si>
  <si>
    <r>
      <t xml:space="preserve">UBND TỈNH LÂM ĐỒNG
</t>
    </r>
    <r>
      <rPr>
        <b/>
        <sz val="13"/>
        <color indexed="8"/>
        <rFont val="Times New Roman"/>
        <family val="1"/>
      </rPr>
      <t>XÃ, PHƯỜNG…....</t>
    </r>
  </si>
  <si>
    <t xml:space="preserve">Biểu mẫu số 02: 
BẢNG KÊ KHAI NỘP QUỸ PHÒNG CHỐNG THIÊN TAI NĂM 2026 </t>
  </si>
  <si>
    <t>Kính gửi: …...................</t>
  </si>
  <si>
    <t>KHỐI UB</t>
  </si>
  <si>
    <t>KHỐI LỰC LƯỢNG VŨ TRANG</t>
  </si>
  <si>
    <t>…...</t>
  </si>
  <si>
    <t>Khối trường học</t>
  </si>
  <si>
    <t>Khối giáo dục</t>
  </si>
  <si>
    <t xml:space="preserve">Phòng kinh tế </t>
  </si>
  <si>
    <t>Kế hoạch thu Quỹ năm 2026 chưa trừ miễn, giảm</t>
  </si>
  <si>
    <t>Kế hoạch miễn, giảm thu Quỹ năm 2026</t>
  </si>
  <si>
    <t>VP Đảng uỷ xã</t>
  </si>
  <si>
    <t>Phòng văn hoá</t>
  </si>
  <si>
    <t>Ban xây dựng Đảng</t>
  </si>
  <si>
    <t>Cơ quan Uỷ ban kiểm tra</t>
  </si>
  <si>
    <t>Cơ quan Uỷ ban MTTQVN xã</t>
  </si>
  <si>
    <t>Văn phòng HĐND-UBND xã</t>
  </si>
  <si>
    <t>Trung tâm phục vụ HCC</t>
  </si>
  <si>
    <t>Trung tâm dịch vụ tổng hợp</t>
  </si>
  <si>
    <t>Trạm y tế xã</t>
  </si>
  <si>
    <t>Thôn 1, xã Di Linh</t>
  </si>
  <si>
    <t>Thôn 2, xã Di Linh</t>
  </si>
  <si>
    <t>Thôn 3, xã Di Linh</t>
  </si>
  <si>
    <t>Thôn 4, xã Di Linh</t>
  </si>
  <si>
    <t>Thôn 5, xã Di Linh</t>
  </si>
  <si>
    <t>Thôn 6, xã Di Linh</t>
  </si>
  <si>
    <t>Thôn 7, xã Di Linh</t>
  </si>
  <si>
    <t>Thôn 8, xã Di Linh</t>
  </si>
  <si>
    <t>Thôn 9, xã Di Linh</t>
  </si>
  <si>
    <t>Thôn 10, xã Di Linh</t>
  </si>
  <si>
    <t>Thôn 11, xã Di Linh</t>
  </si>
  <si>
    <t>Thôn 12, xã Di Linh</t>
  </si>
  <si>
    <t>Thôn 13, xã Di Linh</t>
  </si>
  <si>
    <t>Thôn 14, xã Di Linh</t>
  </si>
  <si>
    <t>Thôn 15, xã Di Linh</t>
  </si>
  <si>
    <t>Thôn 16, xã Di Linh</t>
  </si>
  <si>
    <t>Thôn 17, xã Di Linh</t>
  </si>
  <si>
    <t>Thôn 18, xã Di Linh</t>
  </si>
  <si>
    <t>Thôn 19, xã Di Linh</t>
  </si>
  <si>
    <t>Thôn 20, xã Di Linh</t>
  </si>
  <si>
    <t>Thôn Di Linh Thượng 1, xã Di Linh</t>
  </si>
  <si>
    <t>Thôn Di Linh Thượng 2, xã Di Linh</t>
  </si>
  <si>
    <t>Thôn Ka Ming, xã Di Linh</t>
  </si>
  <si>
    <t>Thôn Tân Châu 1</t>
  </si>
  <si>
    <t>Thôn Tân Châu 2</t>
  </si>
  <si>
    <t>Thôn Tân Châu 3</t>
  </si>
  <si>
    <t>Thôn Tân Châu 4</t>
  </si>
  <si>
    <t>Thôn Tân Châu 5</t>
  </si>
  <si>
    <t>Thôn Tân Châu 6</t>
  </si>
  <si>
    <t>Thôn Tân Châu 7</t>
  </si>
  <si>
    <t>Thôn Tân Châu 8</t>
  </si>
  <si>
    <t>Thôn Tân Châu 9</t>
  </si>
  <si>
    <t>Thôn Liên Châu</t>
  </si>
  <si>
    <t>Thôn Liên Đầm 1</t>
  </si>
  <si>
    <t>Thôn Liên Đầm 2</t>
  </si>
  <si>
    <t>Thôn Liên Đầm 3</t>
  </si>
  <si>
    <t>Thôn Liên Đầm 4</t>
  </si>
  <si>
    <t>Thôn Liên Đầm 5</t>
  </si>
  <si>
    <t>Thôn Liên Đầm 7</t>
  </si>
  <si>
    <t>Thôn Liên Đầm 8</t>
  </si>
  <si>
    <t>Thôn Liên Đầm 9</t>
  </si>
  <si>
    <t>Thôn Liên Đầm 10</t>
  </si>
  <si>
    <t>Thôn Nông trường</t>
  </si>
  <si>
    <t>Thôn Hàng Hải</t>
  </si>
  <si>
    <t>Thôn Hàng Làng</t>
  </si>
  <si>
    <t>Thôn Lăng Kú</t>
  </si>
  <si>
    <t>Thôn Đăng Rách</t>
  </si>
  <si>
    <t>Thôn K'long Trao 1</t>
  </si>
  <si>
    <t>Thôn K'long Trao 2</t>
  </si>
  <si>
    <t>Trường Mầm non Sao Mai</t>
  </si>
  <si>
    <t>Trường Mầm non Măng non</t>
  </si>
  <si>
    <t>Trường mầm non Tuổi Ngọc</t>
  </si>
  <si>
    <t>Trường mầm non Vành Khuyên</t>
  </si>
  <si>
    <t>Trường Mẫu giáo Gung Ré</t>
  </si>
  <si>
    <t>Trường mẫu giáo Liên Đầm</t>
  </si>
  <si>
    <t>Trường mẫu giáo Tân Châu</t>
  </si>
  <si>
    <t>Trường TH Tân Châu I</t>
  </si>
  <si>
    <t>Trường TH Trần Quốc Toản</t>
  </si>
  <si>
    <t>Trường TH Nguyễn Trãi</t>
  </si>
  <si>
    <t>Trường TH Võ Thị Sáu</t>
  </si>
  <si>
    <t>Trường TH Kim Đồng</t>
  </si>
  <si>
    <t>Trường TH Lam Sơn</t>
  </si>
  <si>
    <t>Trường TH Liên Đầm</t>
  </si>
  <si>
    <t>Trường THCS Nguyễn Du</t>
  </si>
  <si>
    <t>Trường THCS Liên Đầm</t>
  </si>
  <si>
    <t>Trường THCS Lê Lợi</t>
  </si>
  <si>
    <t>Trường THCS Tân Châu</t>
  </si>
  <si>
    <t>Trường THCS Gung Ré</t>
  </si>
  <si>
    <t>Trường Phổ thông DTNT THCS Di Linh</t>
  </si>
  <si>
    <r>
      <rPr>
        <b/>
        <sz val="13"/>
        <color indexed="8"/>
        <rFont val="Times New Roman"/>
        <family val="1"/>
      </rPr>
      <t>ỦY BAN NHÂN DÂN</t>
    </r>
    <r>
      <rPr>
        <sz val="13"/>
        <color indexed="8"/>
        <rFont val="Times New Roman"/>
        <family val="1"/>
      </rPr>
      <t xml:space="preserve">
</t>
    </r>
    <r>
      <rPr>
        <b/>
        <sz val="13"/>
        <color indexed="8"/>
        <rFont val="Times New Roman"/>
        <family val="1"/>
        <charset val="163"/>
      </rPr>
      <t>XÃ DI LINH</t>
    </r>
  </si>
  <si>
    <t>TỔNG CỘNG (I+II+III)</t>
  </si>
  <si>
    <t xml:space="preserve">Tổng số tiền Quỹ đề nghị giao Kế hoạch đã trừ miễn, giảm (đồng) </t>
  </si>
  <si>
    <t>Tổng số tiền thu, nộp Quỹ chưa trừ miễn giảm (đồng)</t>
  </si>
  <si>
    <t xml:space="preserve"> TỔNG HỢP KẾ HOẠCH THU, NỘP VÀ MIỄN, GIẢM QUỸ  PHÒNG, CHỐNG THIÊN TAI NĂM 2026 XÃ DI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</si>
</sst>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_(* #,##0_);_(* \(#,##0\);_(* &quot;-&quot;_);_(@_)"/>
    <numFmt numFmtId="186" formatCode="0;[Red]0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i/>
      <sz val="14"/>
      <color indexed="8"/>
      <name val="Times New Roman"/>
      <family val="1"/>
      <charset val="163"/>
    </font>
    <font>
      <b/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8"/>
      <name val="Calibri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4"/>
      <color theme="1"/>
      <name val="Times New Roman"/>
      <family val="1"/>
      <charset val="163"/>
    </font>
    <font>
      <b/>
      <sz val="14"/>
      <color theme="1"/>
      <name val="VNtimes new roman"/>
      <family val="2"/>
    </font>
    <font>
      <b/>
      <sz val="14"/>
      <color theme="1"/>
      <name val="Times New Roman"/>
      <family val="1"/>
      <charset val="163"/>
    </font>
    <font>
      <sz val="14"/>
      <color rgb="FF000000"/>
      <name val="Times New Roman"/>
      <family val="1"/>
    </font>
    <font>
      <i/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31">
    <xf numFmtId="0" fontId="0" fillId="0" borderId="0" xfId="0"/>
    <xf numFmtId="169" fontId="3" fillId="0" borderId="0" xfId="1" applyFont="1" applyFill="1" applyAlignment="1">
      <alignment vertical="center" wrapText="1"/>
    </xf>
    <xf numFmtId="169" fontId="4" fillId="0" borderId="0" xfId="1" applyFont="1" applyFill="1" applyAlignment="1">
      <alignment vertical="center" wrapText="1"/>
    </xf>
    <xf numFmtId="169" fontId="4" fillId="0" borderId="0" xfId="1" applyFont="1" applyFill="1" applyAlignment="1">
      <alignment horizontal="center" vertical="center" wrapText="1"/>
    </xf>
    <xf numFmtId="169" fontId="3" fillId="0" borderId="0" xfId="1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7" fillId="0" borderId="1" xfId="0" applyFont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2" xfId="0" applyFont="1" applyBorder="1" applyAlignment="1">
      <alignment vertical="center"/>
    </xf>
    <xf numFmtId="3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0" borderId="0" xfId="0" applyNumberFormat="1" applyFont="1" applyAlignment="1">
      <alignment vertical="center"/>
    </xf>
    <xf numFmtId="3" fontId="21" fillId="0" borderId="1" xfId="0" quotePrefix="1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 wrapText="1"/>
    </xf>
    <xf numFmtId="3" fontId="22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horizontal="left" vertical="center"/>
    </xf>
    <xf numFmtId="3" fontId="22" fillId="0" borderId="1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1" fillId="0" borderId="3" xfId="0" quotePrefix="1" applyNumberFormat="1" applyFont="1" applyBorder="1" applyAlignment="1">
      <alignment vertical="center"/>
    </xf>
    <xf numFmtId="3" fontId="21" fillId="0" borderId="3" xfId="0" applyNumberFormat="1" applyFont="1" applyBorder="1" applyAlignment="1">
      <alignment vertical="center"/>
    </xf>
    <xf numFmtId="3" fontId="21" fillId="0" borderId="0" xfId="0" quotePrefix="1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2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86" fontId="21" fillId="0" borderId="1" xfId="0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9" fontId="9" fillId="0" borderId="0" xfId="1" applyFont="1" applyFill="1" applyAlignment="1">
      <alignment vertical="center" wrapText="1"/>
    </xf>
    <xf numFmtId="169" fontId="8" fillId="0" borderId="1" xfId="1" applyFont="1" applyFill="1" applyBorder="1" applyAlignment="1">
      <alignment horizontal="center" vertical="center" wrapText="1"/>
    </xf>
    <xf numFmtId="169" fontId="9" fillId="0" borderId="0" xfId="1" applyFont="1" applyFill="1" applyAlignment="1">
      <alignment horizontal="center" vertical="center" wrapText="1"/>
    </xf>
    <xf numFmtId="169" fontId="8" fillId="0" borderId="1" xfId="1" quotePrefix="1" applyFont="1" applyFill="1" applyBorder="1" applyAlignment="1">
      <alignment horizontal="center" vertical="center" wrapText="1"/>
    </xf>
    <xf numFmtId="169" fontId="8" fillId="0" borderId="1" xfId="1" applyFont="1" applyFill="1" applyBorder="1" applyAlignment="1">
      <alignment horizontal="left" vertical="center" wrapText="1"/>
    </xf>
    <xf numFmtId="169" fontId="8" fillId="0" borderId="0" xfId="1" applyFont="1" applyFill="1" applyAlignment="1">
      <alignment vertical="center" wrapText="1"/>
    </xf>
    <xf numFmtId="169" fontId="9" fillId="0" borderId="1" xfId="1" applyFont="1" applyFill="1" applyBorder="1" applyAlignment="1">
      <alignment horizontal="center" vertical="center" wrapText="1"/>
    </xf>
    <xf numFmtId="169" fontId="9" fillId="0" borderId="1" xfId="1" applyFont="1" applyFill="1" applyBorder="1" applyAlignment="1">
      <alignment horizontal="left" vertical="center" wrapText="1"/>
    </xf>
    <xf numFmtId="169" fontId="8" fillId="0" borderId="1" xfId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16" fillId="0" borderId="1" xfId="0" applyFont="1" applyBorder="1"/>
    <xf numFmtId="0" fontId="17" fillId="0" borderId="1" xfId="0" applyFont="1" applyBorder="1"/>
    <xf numFmtId="0" fontId="2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3" fontId="22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 wrapText="1"/>
    </xf>
    <xf numFmtId="186" fontId="21" fillId="0" borderId="1" xfId="0" quotePrefix="1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center" vertical="center"/>
    </xf>
    <xf numFmtId="186" fontId="17" fillId="0" borderId="1" xfId="0" quotePrefix="1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21" fillId="0" borderId="1" xfId="0" applyNumberFormat="1" applyFont="1" applyBorder="1" applyAlignment="1">
      <alignment vertical="center"/>
    </xf>
    <xf numFmtId="169" fontId="9" fillId="0" borderId="1" xfId="1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9" fontId="9" fillId="0" borderId="0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1" fillId="0" borderId="0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9" fontId="8" fillId="0" borderId="0" xfId="1" applyFont="1" applyFill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/>
    </xf>
    <xf numFmtId="169" fontId="8" fillId="0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3" xfId="0" applyNumberFormat="1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0</xdr:row>
      <xdr:rowOff>556260</xdr:rowOff>
    </xdr:from>
    <xdr:to>
      <xdr:col>1</xdr:col>
      <xdr:colOff>1481549</xdr:colOff>
      <xdr:row>0</xdr:row>
      <xdr:rowOff>556261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5A4FF7-7FB3-E9CE-832A-C7426846F2E4}"/>
            </a:ext>
          </a:extLst>
        </xdr:cNvPr>
        <xdr:cNvCxnSpPr/>
      </xdr:nvCxnSpPr>
      <xdr:spPr>
        <a:xfrm flipV="1">
          <a:off x="1158240" y="556260"/>
          <a:ext cx="78846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2ED4-2756-4222-BAE7-917078E9AE47}">
  <dimension ref="A1:J25"/>
  <sheetViews>
    <sheetView zoomScaleNormal="100" workbookViewId="0">
      <selection sqref="A1:I4"/>
    </sheetView>
  </sheetViews>
  <sheetFormatPr defaultColWidth="12" defaultRowHeight="15.75" x14ac:dyDescent="0.25"/>
  <cols>
    <col min="1" max="1" width="6.42578125" style="17" customWidth="1"/>
    <col min="2" max="2" width="35.85546875" style="17" customWidth="1"/>
    <col min="3" max="3" width="19.28515625" style="17" customWidth="1"/>
    <col min="4" max="4" width="17.5703125" style="17" customWidth="1"/>
    <col min="5" max="5" width="13.140625" style="17" customWidth="1"/>
    <col min="6" max="6" width="17.5703125" style="17" customWidth="1"/>
    <col min="7" max="7" width="19" style="17" customWidth="1"/>
    <col min="8" max="8" width="20" style="17" customWidth="1"/>
    <col min="9" max="9" width="9.85546875" style="17" customWidth="1"/>
    <col min="10" max="16384" width="12" style="17"/>
  </cols>
  <sheetData>
    <row r="1" spans="1:10" ht="19.5" customHeight="1" x14ac:dyDescent="0.25">
      <c r="A1" s="105" t="s">
        <v>16</v>
      </c>
      <c r="B1" s="105"/>
      <c r="C1" s="109" t="s">
        <v>76</v>
      </c>
      <c r="D1" s="109"/>
      <c r="E1" s="109"/>
      <c r="F1" s="109"/>
      <c r="G1" s="109"/>
      <c r="H1" s="109"/>
      <c r="I1" s="109"/>
    </row>
    <row r="2" spans="1:10" ht="19.5" customHeight="1" x14ac:dyDescent="0.25">
      <c r="A2" s="111" t="s">
        <v>19</v>
      </c>
      <c r="B2" s="111"/>
      <c r="C2" s="109" t="s">
        <v>46</v>
      </c>
      <c r="D2" s="109"/>
      <c r="E2" s="109"/>
      <c r="F2" s="109"/>
      <c r="G2" s="109"/>
      <c r="H2" s="109"/>
      <c r="I2" s="109"/>
    </row>
    <row r="3" spans="1:10" ht="30.75" customHeight="1" x14ac:dyDescent="0.25">
      <c r="A3" s="106" t="s">
        <v>42</v>
      </c>
      <c r="B3" s="106"/>
      <c r="C3" s="110" t="s">
        <v>80</v>
      </c>
      <c r="D3" s="110"/>
      <c r="E3" s="110"/>
      <c r="F3" s="110"/>
      <c r="G3" s="110"/>
      <c r="H3" s="110"/>
      <c r="I3" s="110"/>
    </row>
    <row r="4" spans="1:10" ht="29.25" customHeight="1" x14ac:dyDescent="0.25">
      <c r="A4" s="19" t="s">
        <v>67</v>
      </c>
      <c r="B4" s="20"/>
      <c r="C4" s="112" t="s">
        <v>77</v>
      </c>
      <c r="D4" s="112"/>
      <c r="E4" s="112"/>
      <c r="F4" s="112"/>
      <c r="G4" s="112"/>
      <c r="H4" s="112"/>
      <c r="I4" s="112"/>
      <c r="J4" s="18"/>
    </row>
    <row r="5" spans="1:10" ht="19.5" customHeight="1" x14ac:dyDescent="0.25">
      <c r="A5" s="21"/>
      <c r="B5" s="21"/>
      <c r="C5" s="21"/>
      <c r="D5" s="21"/>
      <c r="E5" s="21"/>
      <c r="F5" s="21"/>
      <c r="G5" s="21"/>
      <c r="H5" s="107" t="s">
        <v>43</v>
      </c>
      <c r="I5" s="108"/>
    </row>
    <row r="6" spans="1:10" s="24" customFormat="1" ht="70.5" customHeight="1" x14ac:dyDescent="0.25">
      <c r="A6" s="22" t="s">
        <v>66</v>
      </c>
      <c r="B6" s="22" t="s">
        <v>1</v>
      </c>
      <c r="C6" s="22" t="s">
        <v>69</v>
      </c>
      <c r="D6" s="22" t="s">
        <v>82</v>
      </c>
      <c r="E6" s="22" t="s">
        <v>44</v>
      </c>
      <c r="F6" s="23" t="s">
        <v>10</v>
      </c>
      <c r="G6" s="22" t="s">
        <v>81</v>
      </c>
      <c r="H6" s="22" t="s">
        <v>79</v>
      </c>
      <c r="I6" s="22" t="s">
        <v>27</v>
      </c>
    </row>
    <row r="7" spans="1:10" s="26" customFormat="1" ht="26.25" customHeight="1" x14ac:dyDescent="0.25">
      <c r="A7" s="25" t="s">
        <v>29</v>
      </c>
      <c r="B7" s="25" t="s">
        <v>30</v>
      </c>
      <c r="C7" s="25" t="s">
        <v>31</v>
      </c>
      <c r="D7" s="25" t="s">
        <v>32</v>
      </c>
      <c r="E7" s="25" t="s">
        <v>33</v>
      </c>
      <c r="F7" s="25" t="s">
        <v>34</v>
      </c>
      <c r="G7" s="25" t="s">
        <v>40</v>
      </c>
      <c r="H7" s="25" t="s">
        <v>35</v>
      </c>
      <c r="I7" s="25" t="s">
        <v>48</v>
      </c>
    </row>
    <row r="8" spans="1:10" s="24" customFormat="1" ht="35.25" customHeight="1" x14ac:dyDescent="0.25">
      <c r="A8" s="22" t="s">
        <v>9</v>
      </c>
      <c r="B8" s="27" t="s">
        <v>20</v>
      </c>
      <c r="C8" s="28"/>
      <c r="D8" s="28"/>
      <c r="E8" s="28"/>
      <c r="F8" s="29"/>
      <c r="G8" s="29"/>
      <c r="H8" s="29"/>
      <c r="I8" s="30"/>
    </row>
    <row r="9" spans="1:10" s="26" customFormat="1" ht="22.5" customHeight="1" x14ac:dyDescent="0.25">
      <c r="A9" s="29">
        <v>1</v>
      </c>
      <c r="B9" s="31" t="s">
        <v>6</v>
      </c>
      <c r="C9" s="29"/>
      <c r="D9" s="25"/>
      <c r="E9" s="29"/>
      <c r="F9" s="29" t="s">
        <v>7</v>
      </c>
      <c r="G9" s="29"/>
      <c r="H9" s="29"/>
      <c r="I9" s="29"/>
    </row>
    <row r="10" spans="1:10" s="26" customFormat="1" ht="22.5" customHeight="1" x14ac:dyDescent="0.25">
      <c r="A10" s="29">
        <v>2</v>
      </c>
      <c r="B10" s="31" t="s">
        <v>21</v>
      </c>
      <c r="C10" s="29"/>
      <c r="D10" s="29"/>
      <c r="E10" s="29"/>
      <c r="F10" s="29"/>
      <c r="G10" s="29"/>
      <c r="H10" s="29"/>
      <c r="I10" s="29"/>
    </row>
    <row r="11" spans="1:10" s="26" customFormat="1" ht="18.75" customHeight="1" x14ac:dyDescent="0.25">
      <c r="A11" s="29"/>
      <c r="B11" s="31" t="s">
        <v>22</v>
      </c>
      <c r="C11" s="29"/>
      <c r="D11" s="29"/>
      <c r="E11" s="29"/>
      <c r="F11" s="29"/>
      <c r="G11" s="29"/>
      <c r="H11" s="29"/>
      <c r="I11" s="29"/>
    </row>
    <row r="12" spans="1:10" s="24" customFormat="1" ht="38.25" customHeight="1" x14ac:dyDescent="0.25">
      <c r="A12" s="22" t="s">
        <v>11</v>
      </c>
      <c r="B12" s="32" t="s">
        <v>23</v>
      </c>
      <c r="C12" s="28"/>
      <c r="D12" s="28"/>
      <c r="E12" s="28"/>
      <c r="F12" s="29"/>
      <c r="G12" s="29"/>
      <c r="H12" s="29"/>
      <c r="I12" s="28"/>
    </row>
    <row r="13" spans="1:10" s="26" customFormat="1" ht="18.75" customHeight="1" x14ac:dyDescent="0.25">
      <c r="A13" s="29" t="s">
        <v>24</v>
      </c>
      <c r="B13" s="33" t="s">
        <v>38</v>
      </c>
      <c r="C13" s="29"/>
      <c r="D13" s="29"/>
      <c r="E13" s="29"/>
      <c r="F13" s="29"/>
      <c r="G13" s="29"/>
      <c r="H13" s="29"/>
      <c r="I13" s="29"/>
    </row>
    <row r="14" spans="1:10" s="26" customFormat="1" ht="18.75" customHeight="1" x14ac:dyDescent="0.25">
      <c r="A14" s="29">
        <v>1</v>
      </c>
      <c r="B14" s="31" t="s">
        <v>49</v>
      </c>
      <c r="C14" s="29"/>
      <c r="D14" s="29"/>
      <c r="E14" s="29"/>
      <c r="F14" s="29"/>
      <c r="G14" s="29"/>
      <c r="H14" s="29"/>
      <c r="I14" s="29"/>
    </row>
    <row r="15" spans="1:10" s="26" customFormat="1" ht="18.75" customHeight="1" x14ac:dyDescent="0.25">
      <c r="A15" s="29">
        <v>2</v>
      </c>
      <c r="B15" s="29"/>
      <c r="C15" s="29"/>
      <c r="D15" s="29"/>
      <c r="E15" s="29"/>
      <c r="F15" s="29"/>
      <c r="G15" s="29"/>
      <c r="H15" s="29"/>
      <c r="I15" s="29"/>
    </row>
    <row r="16" spans="1:10" s="26" customFormat="1" ht="19.5" customHeight="1" x14ac:dyDescent="0.25">
      <c r="A16" s="29"/>
      <c r="B16" s="29" t="s">
        <v>26</v>
      </c>
      <c r="C16" s="29"/>
      <c r="D16" s="29"/>
      <c r="E16" s="29"/>
      <c r="F16" s="29"/>
      <c r="G16" s="29"/>
      <c r="H16" s="29"/>
      <c r="I16" s="29"/>
    </row>
    <row r="17" spans="1:9" s="26" customFormat="1" ht="18.75" customHeight="1" x14ac:dyDescent="0.25">
      <c r="A17" s="34" t="s">
        <v>25</v>
      </c>
      <c r="B17" s="33" t="s">
        <v>39</v>
      </c>
      <c r="C17" s="29"/>
      <c r="D17" s="29"/>
      <c r="E17" s="29"/>
      <c r="F17" s="29"/>
      <c r="G17" s="29"/>
      <c r="H17" s="29"/>
      <c r="I17" s="29"/>
    </row>
    <row r="18" spans="1:9" s="26" customFormat="1" ht="18.75" customHeight="1" x14ac:dyDescent="0.25">
      <c r="A18" s="29">
        <v>1</v>
      </c>
      <c r="B18" s="31" t="s">
        <v>50</v>
      </c>
      <c r="C18" s="29"/>
      <c r="D18" s="29"/>
      <c r="E18" s="29"/>
      <c r="F18" s="29"/>
      <c r="G18" s="29"/>
      <c r="H18" s="29"/>
      <c r="I18" s="29"/>
    </row>
    <row r="19" spans="1:9" s="26" customFormat="1" ht="18.75" customHeight="1" x14ac:dyDescent="0.25">
      <c r="A19" s="29">
        <v>2</v>
      </c>
      <c r="B19" s="29"/>
      <c r="C19" s="29"/>
      <c r="D19" s="29"/>
      <c r="E19" s="29"/>
      <c r="F19" s="29"/>
      <c r="G19" s="29"/>
      <c r="H19" s="29"/>
      <c r="I19" s="29"/>
    </row>
    <row r="20" spans="1:9" s="26" customFormat="1" ht="18.75" customHeight="1" x14ac:dyDescent="0.25">
      <c r="A20" s="29"/>
      <c r="B20" s="29" t="s">
        <v>18</v>
      </c>
      <c r="C20" s="29"/>
      <c r="D20" s="29"/>
      <c r="E20" s="29"/>
      <c r="F20" s="29"/>
      <c r="G20" s="29"/>
      <c r="H20" s="29"/>
      <c r="I20" s="29"/>
    </row>
    <row r="21" spans="1:9" s="24" customFormat="1" ht="18.75" customHeight="1" x14ac:dyDescent="0.25">
      <c r="A21" s="28"/>
      <c r="B21" s="28" t="s">
        <v>15</v>
      </c>
      <c r="C21" s="28"/>
      <c r="D21" s="28"/>
      <c r="E21" s="28"/>
      <c r="F21" s="29"/>
      <c r="G21" s="29"/>
      <c r="H21" s="29"/>
      <c r="I21" s="28"/>
    </row>
    <row r="22" spans="1:9" s="24" customFormat="1" ht="18.75" customHeight="1" x14ac:dyDescent="0.25">
      <c r="A22" s="35" t="s">
        <v>47</v>
      </c>
      <c r="B22" s="36"/>
      <c r="C22" s="36"/>
      <c r="D22" s="36"/>
      <c r="E22" s="36"/>
      <c r="F22" s="36"/>
      <c r="G22" s="36"/>
      <c r="H22" s="36"/>
      <c r="I22" s="36"/>
    </row>
    <row r="23" spans="1:9" s="24" customFormat="1" ht="18.75" customHeight="1" x14ac:dyDescent="0.25">
      <c r="A23" s="37" t="s">
        <v>37</v>
      </c>
      <c r="B23" s="38"/>
      <c r="C23" s="38"/>
      <c r="D23" s="38"/>
      <c r="E23" s="38"/>
      <c r="F23" s="38"/>
      <c r="G23" s="38"/>
      <c r="H23" s="38"/>
      <c r="I23" s="38"/>
    </row>
    <row r="24" spans="1:9" s="26" customFormat="1" ht="18.75" customHeight="1" x14ac:dyDescent="0.25">
      <c r="B24" s="39" t="s">
        <v>2</v>
      </c>
      <c r="H24" s="109" t="s">
        <v>4</v>
      </c>
      <c r="I24" s="109"/>
    </row>
    <row r="25" spans="1:9" s="26" customFormat="1" ht="18.75" customHeight="1" x14ac:dyDescent="0.25">
      <c r="B25" s="40" t="s">
        <v>3</v>
      </c>
      <c r="H25" s="110" t="s">
        <v>5</v>
      </c>
      <c r="I25" s="110"/>
    </row>
  </sheetData>
  <mergeCells count="10">
    <mergeCell ref="A1:B1"/>
    <mergeCell ref="A3:B3"/>
    <mergeCell ref="H5:I5"/>
    <mergeCell ref="C1:I1"/>
    <mergeCell ref="H25:I25"/>
    <mergeCell ref="C2:I2"/>
    <mergeCell ref="C3:I3"/>
    <mergeCell ref="A2:B2"/>
    <mergeCell ref="C4:I4"/>
    <mergeCell ref="H24:I24"/>
  </mergeCells>
  <phoneticPr fontId="2" type="noConversion"/>
  <printOptions horizontalCentered="1"/>
  <pageMargins left="0.25" right="0.2" top="0.34" bottom="0.28000000000000003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8647-5947-41A7-A6F5-73F5F36B52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3F57D-2AF0-4A5E-9D11-3E618232894E}">
  <dimension ref="A1:K27"/>
  <sheetViews>
    <sheetView zoomScale="80" zoomScaleNormal="80" workbookViewId="0">
      <selection activeCell="B13" sqref="B13"/>
    </sheetView>
  </sheetViews>
  <sheetFormatPr defaultColWidth="6.42578125" defaultRowHeight="16.5" x14ac:dyDescent="0.25"/>
  <cols>
    <col min="1" max="1" width="7.28515625" style="41" customWidth="1"/>
    <col min="2" max="2" width="46" style="41" customWidth="1"/>
    <col min="3" max="3" width="21.42578125" style="82" customWidth="1"/>
    <col min="4" max="4" width="20.7109375" style="41" customWidth="1"/>
    <col min="5" max="5" width="18.140625" style="41" customWidth="1"/>
    <col min="6" max="6" width="29.7109375" style="41" customWidth="1"/>
    <col min="7" max="7" width="18.5703125" style="41" customWidth="1"/>
    <col min="8" max="8" width="20" style="41" customWidth="1"/>
    <col min="9" max="9" width="7.28515625" style="41" customWidth="1"/>
    <col min="10" max="10" width="26.85546875" style="41" customWidth="1"/>
    <col min="11" max="11" width="5.42578125" style="41" customWidth="1"/>
    <col min="12" max="16384" width="6.42578125" style="41"/>
  </cols>
  <sheetData>
    <row r="1" spans="1:11" ht="45.75" customHeight="1" x14ac:dyDescent="0.25">
      <c r="A1" s="117" t="s">
        <v>107</v>
      </c>
      <c r="B1" s="113"/>
      <c r="D1" s="119" t="s">
        <v>108</v>
      </c>
      <c r="E1" s="119"/>
      <c r="F1" s="119"/>
      <c r="G1" s="119"/>
      <c r="H1" s="119"/>
      <c r="I1" s="119"/>
      <c r="J1" s="81"/>
      <c r="K1" s="81"/>
    </row>
    <row r="2" spans="1:11" ht="26.25" customHeight="1" x14ac:dyDescent="0.25">
      <c r="A2" s="113" t="s">
        <v>72</v>
      </c>
      <c r="B2" s="113"/>
      <c r="C2" s="120" t="s">
        <v>109</v>
      </c>
      <c r="D2" s="120"/>
      <c r="E2" s="120"/>
      <c r="F2" s="120"/>
      <c r="G2" s="120"/>
      <c r="H2" s="120"/>
      <c r="I2" s="120"/>
    </row>
    <row r="3" spans="1:11" ht="30.75" customHeight="1" x14ac:dyDescent="0.25">
      <c r="A3" s="121" t="s">
        <v>98</v>
      </c>
      <c r="B3" s="121"/>
      <c r="C3" s="121"/>
      <c r="D3" s="121"/>
      <c r="E3" s="121"/>
      <c r="F3" s="121"/>
      <c r="G3" s="121"/>
      <c r="H3" s="114" t="s">
        <v>43</v>
      </c>
      <c r="I3" s="114"/>
      <c r="J3" s="42"/>
    </row>
    <row r="4" spans="1:11" s="44" customFormat="1" ht="75.75" customHeight="1" x14ac:dyDescent="0.25">
      <c r="A4" s="23" t="s">
        <v>0</v>
      </c>
      <c r="B4" s="23" t="s">
        <v>8</v>
      </c>
      <c r="C4" s="23" t="s">
        <v>84</v>
      </c>
      <c r="D4" s="23" t="s">
        <v>96</v>
      </c>
      <c r="E4" s="23" t="s">
        <v>92</v>
      </c>
      <c r="F4" s="23" t="s">
        <v>45</v>
      </c>
      <c r="G4" s="23" t="s">
        <v>10</v>
      </c>
      <c r="H4" s="23" t="s">
        <v>100</v>
      </c>
      <c r="I4" s="23" t="s">
        <v>27</v>
      </c>
      <c r="J4" s="43"/>
    </row>
    <row r="5" spans="1:11" ht="21" customHeight="1" x14ac:dyDescent="0.25">
      <c r="A5" s="28" t="s">
        <v>9</v>
      </c>
      <c r="B5" s="32" t="s">
        <v>110</v>
      </c>
      <c r="C5" s="34">
        <f>SUM(C6:C7)</f>
        <v>22</v>
      </c>
      <c r="D5" s="88">
        <f>SUM(D6:D7)</f>
        <v>1170000</v>
      </c>
      <c r="E5" s="34">
        <f>SUM(E6:E7)</f>
        <v>1</v>
      </c>
      <c r="F5" s="88">
        <f>SUM(F6:F7)</f>
        <v>53181.818181818184</v>
      </c>
      <c r="G5" s="88"/>
      <c r="H5" s="88">
        <f>D5-F5</f>
        <v>1116818.1818181819</v>
      </c>
      <c r="I5" s="45"/>
    </row>
    <row r="6" spans="1:11" ht="21" customHeight="1" x14ac:dyDescent="0.25">
      <c r="A6" s="29">
        <v>1</v>
      </c>
      <c r="B6" s="31" t="s">
        <v>93</v>
      </c>
      <c r="C6" s="29">
        <v>10</v>
      </c>
      <c r="D6" s="93">
        <f>(2340000/2/22)*C6</f>
        <v>531818.18181818188</v>
      </c>
      <c r="E6" s="46">
        <v>0</v>
      </c>
      <c r="F6" s="93">
        <f>E6*(1800000/2/22)</f>
        <v>0</v>
      </c>
      <c r="G6" s="94"/>
      <c r="H6" s="92">
        <f>D6-F6</f>
        <v>531818.18181818188</v>
      </c>
      <c r="I6" s="45"/>
    </row>
    <row r="7" spans="1:11" ht="18.75" customHeight="1" x14ac:dyDescent="0.25">
      <c r="A7" s="29"/>
      <c r="B7" s="31" t="s">
        <v>91</v>
      </c>
      <c r="C7" s="29">
        <v>12</v>
      </c>
      <c r="D7" s="93">
        <f>(2340000/2/22)*C7</f>
        <v>638181.81818181823</v>
      </c>
      <c r="E7" s="46">
        <v>1</v>
      </c>
      <c r="F7" s="93">
        <f>E7*(2340000/2/22)</f>
        <v>53181.818181818184</v>
      </c>
      <c r="G7" s="84" t="s">
        <v>7</v>
      </c>
      <c r="H7" s="92">
        <f>D7-F7</f>
        <v>585000</v>
      </c>
      <c r="I7" s="45"/>
    </row>
    <row r="8" spans="1:11" s="82" customFormat="1" ht="18.75" customHeight="1" x14ac:dyDescent="0.25">
      <c r="A8" s="29"/>
      <c r="B8" s="31" t="s">
        <v>102</v>
      </c>
      <c r="C8" s="29">
        <v>0</v>
      </c>
      <c r="D8" s="93">
        <f>(2340000/2/22)*C8</f>
        <v>0</v>
      </c>
      <c r="E8" s="46"/>
      <c r="F8" s="93">
        <f>E8*(2340000/2/22)</f>
        <v>0</v>
      </c>
      <c r="G8" s="87"/>
      <c r="H8" s="92">
        <f>D8-F8</f>
        <v>0</v>
      </c>
      <c r="I8" s="45"/>
    </row>
    <row r="9" spans="1:11" s="97" customFormat="1" ht="18.75" customHeight="1" x14ac:dyDescent="0.25">
      <c r="A9" s="22" t="s">
        <v>11</v>
      </c>
      <c r="B9" s="32" t="s">
        <v>111</v>
      </c>
      <c r="C9" s="34">
        <v>12</v>
      </c>
      <c r="D9" s="93"/>
      <c r="E9" s="46"/>
      <c r="F9" s="93"/>
      <c r="G9" s="87"/>
      <c r="H9" s="92"/>
      <c r="I9" s="45"/>
    </row>
    <row r="10" spans="1:11" s="97" customFormat="1" ht="18.75" customHeight="1" x14ac:dyDescent="0.25">
      <c r="A10" s="29">
        <v>1</v>
      </c>
      <c r="B10" s="31" t="s">
        <v>105</v>
      </c>
      <c r="C10" s="31"/>
      <c r="D10" s="93"/>
      <c r="E10" s="46"/>
      <c r="F10" s="93"/>
      <c r="G10" s="87"/>
      <c r="H10" s="92"/>
      <c r="I10" s="45"/>
    </row>
    <row r="11" spans="1:11" s="97" customFormat="1" ht="18.75" customHeight="1" x14ac:dyDescent="0.25">
      <c r="A11" s="29"/>
      <c r="B11" s="31" t="s">
        <v>112</v>
      </c>
      <c r="C11" s="29"/>
      <c r="D11" s="93"/>
      <c r="E11" s="46"/>
      <c r="F11" s="93"/>
      <c r="G11" s="87"/>
      <c r="H11" s="92"/>
      <c r="I11" s="45"/>
    </row>
    <row r="12" spans="1:11" ht="24" customHeight="1" x14ac:dyDescent="0.25">
      <c r="A12" s="22" t="s">
        <v>14</v>
      </c>
      <c r="B12" s="32" t="s">
        <v>113</v>
      </c>
      <c r="C12" s="34">
        <v>12</v>
      </c>
      <c r="D12" s="83"/>
      <c r="E12" s="83"/>
      <c r="F12" s="45"/>
      <c r="G12" s="45"/>
      <c r="H12" s="45"/>
      <c r="I12" s="45"/>
    </row>
    <row r="13" spans="1:11" s="97" customFormat="1" ht="24" customHeight="1" x14ac:dyDescent="0.25">
      <c r="A13" s="34"/>
      <c r="B13" s="33"/>
      <c r="C13" s="34"/>
      <c r="D13" s="83"/>
      <c r="E13" s="83"/>
      <c r="F13" s="45"/>
      <c r="G13" s="45"/>
      <c r="H13" s="45"/>
      <c r="I13" s="45"/>
    </row>
    <row r="14" spans="1:11" s="97" customFormat="1" ht="24" customHeight="1" x14ac:dyDescent="0.25">
      <c r="A14" s="34"/>
      <c r="B14" s="33"/>
      <c r="C14" s="34"/>
      <c r="D14" s="83"/>
      <c r="E14" s="83"/>
      <c r="F14" s="45"/>
      <c r="G14" s="45"/>
      <c r="H14" s="45"/>
      <c r="I14" s="45"/>
    </row>
    <row r="15" spans="1:11" ht="22.5" customHeight="1" x14ac:dyDescent="0.25">
      <c r="A15" s="29">
        <v>1</v>
      </c>
      <c r="B15" s="31" t="s">
        <v>50</v>
      </c>
      <c r="C15" s="31"/>
      <c r="D15" s="83"/>
      <c r="E15" s="83"/>
      <c r="F15" s="46"/>
      <c r="G15" s="45"/>
      <c r="H15" s="46"/>
      <c r="I15" s="46"/>
    </row>
    <row r="16" spans="1:11" ht="18" customHeight="1" x14ac:dyDescent="0.25">
      <c r="A16" s="46" t="s">
        <v>13</v>
      </c>
      <c r="B16" s="47" t="s">
        <v>12</v>
      </c>
      <c r="C16" s="47"/>
      <c r="D16" s="83"/>
      <c r="E16" s="83"/>
      <c r="F16" s="46"/>
      <c r="G16" s="45"/>
      <c r="H16" s="46"/>
      <c r="I16" s="46"/>
    </row>
    <row r="17" spans="1:11" s="44" customFormat="1" ht="21" customHeight="1" x14ac:dyDescent="0.25">
      <c r="A17" s="118" t="s">
        <v>15</v>
      </c>
      <c r="B17" s="118"/>
      <c r="C17" s="90">
        <f>C5+C12</f>
        <v>34</v>
      </c>
      <c r="D17" s="83"/>
      <c r="E17" s="83"/>
      <c r="F17" s="73"/>
      <c r="G17" s="91"/>
      <c r="H17" s="73"/>
      <c r="I17" s="73"/>
    </row>
    <row r="18" spans="1:11" s="48" customFormat="1" ht="30" customHeight="1" x14ac:dyDescent="0.25">
      <c r="A18" s="68" t="s">
        <v>68</v>
      </c>
      <c r="B18" s="74"/>
      <c r="C18" s="74"/>
      <c r="D18" s="74"/>
      <c r="E18" s="74"/>
      <c r="F18" s="74"/>
      <c r="G18" s="74"/>
      <c r="H18" s="74"/>
      <c r="I18" s="74"/>
    </row>
    <row r="19" spans="1:11" s="44" customFormat="1" ht="90" customHeight="1" x14ac:dyDescent="0.25">
      <c r="A19" s="69" t="s">
        <v>66</v>
      </c>
      <c r="B19" s="85" t="s">
        <v>87</v>
      </c>
      <c r="C19" s="69" t="s">
        <v>88</v>
      </c>
      <c r="D19" s="70" t="s">
        <v>99</v>
      </c>
      <c r="E19" s="23" t="s">
        <v>89</v>
      </c>
      <c r="F19" s="85" t="s">
        <v>83</v>
      </c>
      <c r="G19" s="69" t="s">
        <v>78</v>
      </c>
      <c r="H19" s="69" t="s">
        <v>100</v>
      </c>
      <c r="I19" s="69" t="s">
        <v>27</v>
      </c>
    </row>
    <row r="20" spans="1:11" ht="25.5" customHeight="1" x14ac:dyDescent="0.25">
      <c r="A20" s="69">
        <v>1</v>
      </c>
      <c r="B20" s="75" t="s">
        <v>51</v>
      </c>
      <c r="C20" s="85">
        <f>C21+C22</f>
        <v>8</v>
      </c>
      <c r="D20" s="89">
        <f>C20*10000</f>
        <v>80000</v>
      </c>
      <c r="E20" s="89">
        <f>E21+E22</f>
        <v>5</v>
      </c>
      <c r="F20" s="89"/>
      <c r="G20" s="89">
        <f>E20*10000</f>
        <v>50000</v>
      </c>
      <c r="H20" s="89">
        <f>D20-G20</f>
        <v>30000</v>
      </c>
      <c r="I20" s="76"/>
    </row>
    <row r="21" spans="1:11" s="82" customFormat="1" ht="93.75" customHeight="1" x14ac:dyDescent="0.25">
      <c r="A21" s="69"/>
      <c r="B21" s="47" t="s">
        <v>85</v>
      </c>
      <c r="C21" s="71">
        <v>4</v>
      </c>
      <c r="D21" s="86">
        <f>C21*10000</f>
        <v>40000</v>
      </c>
      <c r="E21" s="86">
        <v>1</v>
      </c>
      <c r="F21" s="96" t="s">
        <v>97</v>
      </c>
      <c r="G21" s="86">
        <f>E21*10000</f>
        <v>10000</v>
      </c>
      <c r="H21" s="86">
        <f>D21-G21</f>
        <v>30000</v>
      </c>
      <c r="I21" s="76"/>
    </row>
    <row r="22" spans="1:11" s="82" customFormat="1" ht="25.5" customHeight="1" x14ac:dyDescent="0.25">
      <c r="A22" s="69"/>
      <c r="B22" s="47" t="s">
        <v>86</v>
      </c>
      <c r="C22" s="71">
        <v>4</v>
      </c>
      <c r="D22" s="86">
        <f>C22*10000</f>
        <v>40000</v>
      </c>
      <c r="E22" s="86">
        <v>4</v>
      </c>
      <c r="F22" s="83" t="s">
        <v>101</v>
      </c>
      <c r="G22" s="86">
        <f>E22*10000</f>
        <v>40000</v>
      </c>
      <c r="H22" s="86">
        <f>D22-G22</f>
        <v>0</v>
      </c>
      <c r="I22" s="76"/>
    </row>
    <row r="23" spans="1:11" ht="22.5" customHeight="1" x14ac:dyDescent="0.25">
      <c r="A23" s="69">
        <v>2</v>
      </c>
      <c r="B23" s="72" t="s">
        <v>52</v>
      </c>
      <c r="C23" s="46"/>
      <c r="D23" s="76"/>
      <c r="E23" s="76"/>
      <c r="F23" s="76"/>
      <c r="G23" s="76" t="s">
        <v>17</v>
      </c>
      <c r="H23" s="76"/>
      <c r="I23" s="76"/>
      <c r="K23" s="41" t="s">
        <v>36</v>
      </c>
    </row>
    <row r="24" spans="1:11" ht="24.75" customHeight="1" x14ac:dyDescent="0.25">
      <c r="A24" s="69">
        <v>3</v>
      </c>
      <c r="B24" s="72" t="s">
        <v>90</v>
      </c>
      <c r="C24" s="77"/>
      <c r="D24" s="76"/>
      <c r="E24" s="76"/>
      <c r="F24" s="76"/>
      <c r="G24" s="76"/>
      <c r="H24" s="76"/>
      <c r="I24" s="76"/>
    </row>
    <row r="25" spans="1:11" s="44" customFormat="1" ht="22.5" customHeight="1" x14ac:dyDescent="0.25">
      <c r="A25" s="73"/>
      <c r="B25" s="73" t="s">
        <v>15</v>
      </c>
      <c r="C25" s="73"/>
      <c r="D25" s="78"/>
      <c r="E25" s="73"/>
      <c r="F25" s="73"/>
      <c r="G25" s="73"/>
      <c r="H25" s="73"/>
      <c r="I25" s="73"/>
    </row>
    <row r="26" spans="1:11" ht="44.25" customHeight="1" x14ac:dyDescent="0.25">
      <c r="A26" s="15"/>
      <c r="B26" s="79" t="s">
        <v>71</v>
      </c>
      <c r="C26" s="79"/>
      <c r="D26" s="15"/>
      <c r="E26" s="15"/>
      <c r="F26" s="15"/>
      <c r="G26" s="115" t="s">
        <v>70</v>
      </c>
      <c r="H26" s="116"/>
      <c r="I26" s="116"/>
    </row>
    <row r="27" spans="1:11" ht="19.5" customHeight="1" x14ac:dyDescent="0.25">
      <c r="B27" s="49"/>
      <c r="C27" s="49"/>
      <c r="G27" s="114"/>
      <c r="H27" s="114"/>
      <c r="I27" s="114"/>
      <c r="K27" s="41" t="s">
        <v>41</v>
      </c>
    </row>
  </sheetData>
  <mergeCells count="9">
    <mergeCell ref="A2:B2"/>
    <mergeCell ref="G27:I27"/>
    <mergeCell ref="G26:I26"/>
    <mergeCell ref="A1:B1"/>
    <mergeCell ref="A17:B17"/>
    <mergeCell ref="H3:I3"/>
    <mergeCell ref="D1:I1"/>
    <mergeCell ref="C2:I2"/>
    <mergeCell ref="A3:G3"/>
  </mergeCells>
  <phoneticPr fontId="2" type="noConversion"/>
  <printOptions horizontalCentered="1"/>
  <pageMargins left="0.38" right="0.2" top="0.27559055118110237" bottom="0.2" header="0.19685039370078741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2F3E-464A-4169-98FE-31F01AF361F7}">
  <dimension ref="A1:H114"/>
  <sheetViews>
    <sheetView tabSelected="1" workbookViewId="0">
      <selection activeCell="K6" sqref="K6"/>
    </sheetView>
  </sheetViews>
  <sheetFormatPr defaultRowHeight="12" x14ac:dyDescent="0.25"/>
  <cols>
    <col min="1" max="1" width="6.140625" style="4" customWidth="1"/>
    <col min="2" max="2" width="39.42578125" style="1" customWidth="1"/>
    <col min="3" max="3" width="13.42578125" style="1" customWidth="1"/>
    <col min="4" max="4" width="15.140625" style="1" customWidth="1"/>
    <col min="5" max="5" width="17.42578125" style="1" customWidth="1"/>
    <col min="6" max="6" width="16" style="1" customWidth="1"/>
    <col min="7" max="7" width="18.5703125" style="1" customWidth="1"/>
    <col min="8" max="8" width="11.5703125" style="1" customWidth="1"/>
    <col min="9" max="9" width="9.140625" style="1"/>
    <col min="10" max="11" width="14.7109375" style="1" bestFit="1" customWidth="1"/>
    <col min="12" max="16384" width="9.140625" style="1"/>
  </cols>
  <sheetData>
    <row r="1" spans="1:8" s="50" customFormat="1" ht="48.75" customHeight="1" x14ac:dyDescent="0.25">
      <c r="A1" s="122" t="s">
        <v>196</v>
      </c>
      <c r="B1" s="123"/>
      <c r="C1" s="124" t="s">
        <v>200</v>
      </c>
      <c r="D1" s="124"/>
      <c r="E1" s="124"/>
      <c r="F1" s="124"/>
      <c r="G1" s="124"/>
      <c r="H1" s="124"/>
    </row>
    <row r="2" spans="1:8" s="50" customFormat="1" ht="34.5" customHeight="1" x14ac:dyDescent="0.25">
      <c r="A2" s="99"/>
      <c r="B2" s="55"/>
      <c r="C2" s="125"/>
      <c r="D2" s="125"/>
      <c r="E2" s="125"/>
      <c r="F2" s="125"/>
      <c r="G2" s="125"/>
      <c r="H2" s="125"/>
    </row>
    <row r="3" spans="1:8" s="50" customFormat="1" ht="35.25" customHeight="1" x14ac:dyDescent="0.25">
      <c r="A3" s="126" t="s">
        <v>66</v>
      </c>
      <c r="B3" s="126" t="s">
        <v>104</v>
      </c>
      <c r="C3" s="126" t="s">
        <v>116</v>
      </c>
      <c r="D3" s="126"/>
      <c r="E3" s="126" t="s">
        <v>117</v>
      </c>
      <c r="F3" s="126"/>
      <c r="G3" s="126" t="s">
        <v>198</v>
      </c>
      <c r="H3" s="126" t="s">
        <v>27</v>
      </c>
    </row>
    <row r="4" spans="1:8" s="52" customFormat="1" ht="38.25" customHeight="1" x14ac:dyDescent="0.25">
      <c r="A4" s="126"/>
      <c r="B4" s="126"/>
      <c r="C4" s="126" t="s">
        <v>84</v>
      </c>
      <c r="D4" s="126" t="s">
        <v>199</v>
      </c>
      <c r="E4" s="126" t="s">
        <v>94</v>
      </c>
      <c r="F4" s="126" t="s">
        <v>95</v>
      </c>
      <c r="G4" s="126"/>
      <c r="H4" s="126"/>
    </row>
    <row r="5" spans="1:8" s="52" customFormat="1" ht="67.150000000000006" customHeight="1" x14ac:dyDescent="0.25">
      <c r="A5" s="126"/>
      <c r="B5" s="126"/>
      <c r="C5" s="126"/>
      <c r="D5" s="126"/>
      <c r="E5" s="126"/>
      <c r="F5" s="126"/>
      <c r="G5" s="126"/>
      <c r="H5" s="126"/>
    </row>
    <row r="6" spans="1:8" s="55" customFormat="1" ht="27" customHeight="1" x14ac:dyDescent="0.25">
      <c r="A6" s="53"/>
      <c r="B6" s="54" t="s">
        <v>197</v>
      </c>
      <c r="C6" s="51"/>
      <c r="D6" s="51"/>
      <c r="E6" s="51"/>
      <c r="F6" s="51"/>
      <c r="G6" s="51">
        <f>G7+G18+G39</f>
        <v>190374000</v>
      </c>
      <c r="H6" s="58"/>
    </row>
    <row r="7" spans="1:8" s="55" customFormat="1" ht="37.5" customHeight="1" x14ac:dyDescent="0.25">
      <c r="A7" s="51" t="s">
        <v>9</v>
      </c>
      <c r="B7" s="54" t="s">
        <v>103</v>
      </c>
      <c r="C7" s="51">
        <f>SUM(C8:C17)</f>
        <v>116</v>
      </c>
      <c r="D7" s="51">
        <f>SUM(D8:D17)</f>
        <v>6264000</v>
      </c>
      <c r="E7" s="51">
        <f>SUM(E8:E17)</f>
        <v>0</v>
      </c>
      <c r="F7" s="51">
        <f>SUM(F8:F17)</f>
        <v>0</v>
      </c>
      <c r="G7" s="51">
        <f>SUM(G8:G17)</f>
        <v>6264000</v>
      </c>
      <c r="H7" s="58"/>
    </row>
    <row r="8" spans="1:8" s="55" customFormat="1" ht="27" customHeight="1" x14ac:dyDescent="0.25">
      <c r="A8" s="95">
        <v>1</v>
      </c>
      <c r="B8" s="57" t="s">
        <v>118</v>
      </c>
      <c r="C8" s="95">
        <v>8</v>
      </c>
      <c r="D8" s="56">
        <f>C8*54000</f>
        <v>432000</v>
      </c>
      <c r="E8" s="95">
        <v>0</v>
      </c>
      <c r="F8" s="95">
        <f>E8*2340000/2/22</f>
        <v>0</v>
      </c>
      <c r="G8" s="56">
        <f>D8-F8</f>
        <v>432000</v>
      </c>
      <c r="H8" s="58"/>
    </row>
    <row r="9" spans="1:8" s="55" customFormat="1" ht="27" customHeight="1" x14ac:dyDescent="0.25">
      <c r="A9" s="95">
        <v>2</v>
      </c>
      <c r="B9" s="50" t="s">
        <v>120</v>
      </c>
      <c r="C9" s="95">
        <v>8</v>
      </c>
      <c r="D9" s="56">
        <f t="shared" ref="D9:D17" si="0">C9*54000</f>
        <v>432000</v>
      </c>
      <c r="E9" s="95">
        <v>0</v>
      </c>
      <c r="F9" s="95"/>
      <c r="G9" s="56">
        <f t="shared" ref="G9:G16" si="1">D9-F9</f>
        <v>432000</v>
      </c>
      <c r="H9" s="58"/>
    </row>
    <row r="10" spans="1:8" s="55" customFormat="1" ht="27" customHeight="1" x14ac:dyDescent="0.25">
      <c r="A10" s="95">
        <v>3</v>
      </c>
      <c r="B10" s="57" t="s">
        <v>121</v>
      </c>
      <c r="C10" s="95">
        <v>4</v>
      </c>
      <c r="D10" s="56">
        <f t="shared" si="0"/>
        <v>216000</v>
      </c>
      <c r="E10" s="95">
        <v>0</v>
      </c>
      <c r="F10" s="95"/>
      <c r="G10" s="56">
        <f t="shared" si="1"/>
        <v>216000</v>
      </c>
      <c r="H10" s="58"/>
    </row>
    <row r="11" spans="1:8" s="55" customFormat="1" ht="27" customHeight="1" x14ac:dyDescent="0.25">
      <c r="A11" s="95">
        <v>4</v>
      </c>
      <c r="B11" s="57" t="s">
        <v>122</v>
      </c>
      <c r="C11" s="95">
        <v>13</v>
      </c>
      <c r="D11" s="56">
        <f t="shared" si="0"/>
        <v>702000</v>
      </c>
      <c r="E11" s="95">
        <v>0</v>
      </c>
      <c r="F11" s="95"/>
      <c r="G11" s="56">
        <f t="shared" si="1"/>
        <v>702000</v>
      </c>
      <c r="H11" s="58"/>
    </row>
    <row r="12" spans="1:8" s="55" customFormat="1" ht="27" customHeight="1" x14ac:dyDescent="0.25">
      <c r="A12" s="95">
        <v>5</v>
      </c>
      <c r="B12" s="57" t="s">
        <v>123</v>
      </c>
      <c r="C12" s="95">
        <v>18</v>
      </c>
      <c r="D12" s="56">
        <f t="shared" si="0"/>
        <v>972000</v>
      </c>
      <c r="E12" s="95">
        <v>0</v>
      </c>
      <c r="F12" s="95"/>
      <c r="G12" s="56">
        <f t="shared" si="1"/>
        <v>972000</v>
      </c>
      <c r="H12" s="58"/>
    </row>
    <row r="13" spans="1:8" s="55" customFormat="1" ht="27" customHeight="1" x14ac:dyDescent="0.25">
      <c r="A13" s="95">
        <v>6</v>
      </c>
      <c r="B13" s="57" t="s">
        <v>115</v>
      </c>
      <c r="C13" s="95">
        <v>15</v>
      </c>
      <c r="D13" s="56">
        <f t="shared" si="0"/>
        <v>810000</v>
      </c>
      <c r="E13" s="95">
        <v>0</v>
      </c>
      <c r="F13" s="95"/>
      <c r="G13" s="56">
        <f t="shared" si="1"/>
        <v>810000</v>
      </c>
      <c r="H13" s="58"/>
    </row>
    <row r="14" spans="1:8" s="55" customFormat="1" ht="27" customHeight="1" x14ac:dyDescent="0.25">
      <c r="A14" s="95">
        <v>7</v>
      </c>
      <c r="B14" s="57" t="s">
        <v>119</v>
      </c>
      <c r="C14" s="95">
        <v>12</v>
      </c>
      <c r="D14" s="56">
        <f>C14*54000</f>
        <v>648000</v>
      </c>
      <c r="E14" s="95">
        <v>0</v>
      </c>
      <c r="F14" s="95"/>
      <c r="G14" s="56">
        <f>D14-F14</f>
        <v>648000</v>
      </c>
      <c r="H14" s="58"/>
    </row>
    <row r="15" spans="1:8" s="55" customFormat="1" ht="27" customHeight="1" x14ac:dyDescent="0.25">
      <c r="A15" s="95">
        <v>8</v>
      </c>
      <c r="B15" s="57" t="s">
        <v>124</v>
      </c>
      <c r="C15" s="95">
        <v>3</v>
      </c>
      <c r="D15" s="56">
        <f t="shared" si="0"/>
        <v>162000</v>
      </c>
      <c r="E15" s="95">
        <v>0</v>
      </c>
      <c r="F15" s="95"/>
      <c r="G15" s="56">
        <f t="shared" si="1"/>
        <v>162000</v>
      </c>
      <c r="H15" s="58"/>
    </row>
    <row r="16" spans="1:8" s="55" customFormat="1" ht="27" customHeight="1" x14ac:dyDescent="0.25">
      <c r="A16" s="95">
        <v>9</v>
      </c>
      <c r="B16" s="98" t="s">
        <v>125</v>
      </c>
      <c r="C16" s="95">
        <v>6</v>
      </c>
      <c r="D16" s="56">
        <f t="shared" si="0"/>
        <v>324000</v>
      </c>
      <c r="E16" s="95">
        <v>0</v>
      </c>
      <c r="F16" s="95"/>
      <c r="G16" s="56">
        <f t="shared" si="1"/>
        <v>324000</v>
      </c>
      <c r="H16" s="58"/>
    </row>
    <row r="17" spans="1:8" s="55" customFormat="1" ht="27" customHeight="1" x14ac:dyDescent="0.25">
      <c r="A17" s="95">
        <v>10</v>
      </c>
      <c r="B17" s="57" t="s">
        <v>126</v>
      </c>
      <c r="C17" s="95">
        <v>29</v>
      </c>
      <c r="D17" s="56">
        <f t="shared" si="0"/>
        <v>1566000</v>
      </c>
      <c r="E17" s="95">
        <v>0</v>
      </c>
      <c r="F17" s="95"/>
      <c r="G17" s="56">
        <f>D17-F17</f>
        <v>1566000</v>
      </c>
      <c r="H17" s="58"/>
    </row>
    <row r="18" spans="1:8" s="50" customFormat="1" ht="27" customHeight="1" x14ac:dyDescent="0.25">
      <c r="A18" s="51" t="s">
        <v>11</v>
      </c>
      <c r="B18" s="58" t="s">
        <v>114</v>
      </c>
      <c r="C18" s="58">
        <f>SUM(C19:C38)</f>
        <v>625</v>
      </c>
      <c r="D18" s="51">
        <f>SUM(D19:D38)</f>
        <v>33750000</v>
      </c>
      <c r="E18" s="95">
        <v>0</v>
      </c>
      <c r="F18" s="95">
        <f t="shared" ref="F18:F38" si="2">E18*2340000/2/22</f>
        <v>0</v>
      </c>
      <c r="G18" s="51">
        <f>D18-F18</f>
        <v>33750000</v>
      </c>
      <c r="H18" s="95"/>
    </row>
    <row r="19" spans="1:8" s="50" customFormat="1" ht="27" customHeight="1" x14ac:dyDescent="0.25">
      <c r="A19" s="56">
        <v>1</v>
      </c>
      <c r="B19" s="100" t="s">
        <v>176</v>
      </c>
      <c r="C19" s="95">
        <v>25</v>
      </c>
      <c r="D19" s="56">
        <f>C19*54000</f>
        <v>1350000</v>
      </c>
      <c r="E19" s="95">
        <v>0</v>
      </c>
      <c r="F19" s="95">
        <f t="shared" si="2"/>
        <v>0</v>
      </c>
      <c r="G19" s="56">
        <f>D19-F19</f>
        <v>1350000</v>
      </c>
      <c r="H19" s="95"/>
    </row>
    <row r="20" spans="1:8" s="50" customFormat="1" ht="27" customHeight="1" x14ac:dyDescent="0.25">
      <c r="A20" s="56">
        <v>2</v>
      </c>
      <c r="B20" s="100" t="s">
        <v>177</v>
      </c>
      <c r="C20" s="95">
        <v>23</v>
      </c>
      <c r="D20" s="56">
        <f t="shared" ref="D20:D38" si="3">C20*54000</f>
        <v>1242000</v>
      </c>
      <c r="E20" s="95">
        <v>0</v>
      </c>
      <c r="F20" s="95">
        <f t="shared" si="2"/>
        <v>0</v>
      </c>
      <c r="G20" s="56">
        <f t="shared" ref="G20:G25" si="4">D20-F20</f>
        <v>1242000</v>
      </c>
      <c r="H20" s="95"/>
    </row>
    <row r="21" spans="1:8" s="50" customFormat="1" ht="27" customHeight="1" x14ac:dyDescent="0.25">
      <c r="A21" s="56">
        <v>3</v>
      </c>
      <c r="B21" s="100" t="s">
        <v>178</v>
      </c>
      <c r="C21" s="95">
        <v>22</v>
      </c>
      <c r="D21" s="56">
        <f t="shared" si="3"/>
        <v>1188000</v>
      </c>
      <c r="E21" s="95">
        <v>0</v>
      </c>
      <c r="F21" s="95">
        <f t="shared" si="2"/>
        <v>0</v>
      </c>
      <c r="G21" s="56">
        <f t="shared" si="4"/>
        <v>1188000</v>
      </c>
      <c r="H21" s="95"/>
    </row>
    <row r="22" spans="1:8" s="50" customFormat="1" ht="27" customHeight="1" x14ac:dyDescent="0.25">
      <c r="A22" s="56">
        <v>4</v>
      </c>
      <c r="B22" s="100" t="s">
        <v>179</v>
      </c>
      <c r="C22" s="95">
        <v>23</v>
      </c>
      <c r="D22" s="56">
        <f t="shared" si="3"/>
        <v>1242000</v>
      </c>
      <c r="E22" s="95">
        <v>0</v>
      </c>
      <c r="F22" s="95">
        <f t="shared" si="2"/>
        <v>0</v>
      </c>
      <c r="G22" s="56">
        <f t="shared" si="4"/>
        <v>1242000</v>
      </c>
      <c r="H22" s="95"/>
    </row>
    <row r="23" spans="1:8" s="50" customFormat="1" ht="27" customHeight="1" x14ac:dyDescent="0.25">
      <c r="A23" s="56">
        <v>5</v>
      </c>
      <c r="B23" s="100" t="s">
        <v>180</v>
      </c>
      <c r="C23" s="95">
        <v>16</v>
      </c>
      <c r="D23" s="56">
        <f t="shared" si="3"/>
        <v>864000</v>
      </c>
      <c r="E23" s="95">
        <v>0</v>
      </c>
      <c r="F23" s="95">
        <f t="shared" si="2"/>
        <v>0</v>
      </c>
      <c r="G23" s="56">
        <f t="shared" si="4"/>
        <v>864000</v>
      </c>
      <c r="H23" s="95"/>
    </row>
    <row r="24" spans="1:8" s="50" customFormat="1" ht="27" customHeight="1" x14ac:dyDescent="0.25">
      <c r="A24" s="56">
        <v>6</v>
      </c>
      <c r="B24" s="100" t="s">
        <v>181</v>
      </c>
      <c r="C24" s="95">
        <v>19</v>
      </c>
      <c r="D24" s="56">
        <f t="shared" si="3"/>
        <v>1026000</v>
      </c>
      <c r="E24" s="95">
        <v>0</v>
      </c>
      <c r="F24" s="95">
        <f t="shared" si="2"/>
        <v>0</v>
      </c>
      <c r="G24" s="56">
        <f t="shared" si="4"/>
        <v>1026000</v>
      </c>
      <c r="H24" s="95"/>
    </row>
    <row r="25" spans="1:8" s="50" customFormat="1" ht="27" customHeight="1" x14ac:dyDescent="0.25">
      <c r="A25" s="56">
        <v>7</v>
      </c>
      <c r="B25" s="100" t="s">
        <v>182</v>
      </c>
      <c r="C25" s="95">
        <v>18</v>
      </c>
      <c r="D25" s="56">
        <f t="shared" si="3"/>
        <v>972000</v>
      </c>
      <c r="E25" s="95">
        <v>0</v>
      </c>
      <c r="F25" s="95">
        <f t="shared" si="2"/>
        <v>0</v>
      </c>
      <c r="G25" s="56">
        <f t="shared" si="4"/>
        <v>972000</v>
      </c>
      <c r="H25" s="95"/>
    </row>
    <row r="26" spans="1:8" s="55" customFormat="1" ht="27" customHeight="1" x14ac:dyDescent="0.25">
      <c r="A26" s="56">
        <v>8</v>
      </c>
      <c r="B26" s="100" t="s">
        <v>183</v>
      </c>
      <c r="C26" s="95">
        <v>30</v>
      </c>
      <c r="D26" s="56">
        <f t="shared" si="3"/>
        <v>1620000</v>
      </c>
      <c r="E26" s="95">
        <v>0</v>
      </c>
      <c r="F26" s="95">
        <f t="shared" si="2"/>
        <v>0</v>
      </c>
      <c r="G26" s="56">
        <f>D26-F26</f>
        <v>1620000</v>
      </c>
      <c r="H26" s="58"/>
    </row>
    <row r="27" spans="1:8" s="55" customFormat="1" ht="27" customHeight="1" x14ac:dyDescent="0.25">
      <c r="A27" s="56">
        <v>9</v>
      </c>
      <c r="B27" s="100" t="s">
        <v>184</v>
      </c>
      <c r="C27" s="95">
        <v>39</v>
      </c>
      <c r="D27" s="56">
        <f t="shared" si="3"/>
        <v>2106000</v>
      </c>
      <c r="E27" s="95">
        <v>0</v>
      </c>
      <c r="F27" s="95">
        <f t="shared" si="2"/>
        <v>0</v>
      </c>
      <c r="G27" s="56">
        <f t="shared" ref="G27:G38" si="5">D27-F27</f>
        <v>2106000</v>
      </c>
      <c r="H27" s="58"/>
    </row>
    <row r="28" spans="1:8" s="55" customFormat="1" ht="27" customHeight="1" x14ac:dyDescent="0.25">
      <c r="A28" s="56">
        <v>10</v>
      </c>
      <c r="B28" s="100" t="s">
        <v>185</v>
      </c>
      <c r="C28" s="95">
        <v>43</v>
      </c>
      <c r="D28" s="56">
        <f t="shared" si="3"/>
        <v>2322000</v>
      </c>
      <c r="E28" s="95">
        <v>0</v>
      </c>
      <c r="F28" s="95">
        <f t="shared" si="2"/>
        <v>0</v>
      </c>
      <c r="G28" s="56">
        <f t="shared" si="5"/>
        <v>2322000</v>
      </c>
      <c r="H28" s="58"/>
    </row>
    <row r="29" spans="1:8" s="55" customFormat="1" ht="27" customHeight="1" x14ac:dyDescent="0.25">
      <c r="A29" s="56">
        <v>11</v>
      </c>
      <c r="B29" s="100" t="s">
        <v>186</v>
      </c>
      <c r="C29" s="95">
        <v>33</v>
      </c>
      <c r="D29" s="56">
        <f t="shared" si="3"/>
        <v>1782000</v>
      </c>
      <c r="E29" s="95">
        <v>0</v>
      </c>
      <c r="F29" s="95">
        <f t="shared" si="2"/>
        <v>0</v>
      </c>
      <c r="G29" s="56">
        <f t="shared" si="5"/>
        <v>1782000</v>
      </c>
      <c r="H29" s="58"/>
    </row>
    <row r="30" spans="1:8" s="55" customFormat="1" ht="27" customHeight="1" x14ac:dyDescent="0.25">
      <c r="A30" s="56">
        <v>12</v>
      </c>
      <c r="B30" s="100" t="s">
        <v>187</v>
      </c>
      <c r="C30" s="95">
        <v>33</v>
      </c>
      <c r="D30" s="56">
        <f t="shared" si="3"/>
        <v>1782000</v>
      </c>
      <c r="E30" s="95">
        <v>0</v>
      </c>
      <c r="F30" s="95">
        <f t="shared" si="2"/>
        <v>0</v>
      </c>
      <c r="G30" s="56">
        <f t="shared" si="5"/>
        <v>1782000</v>
      </c>
      <c r="H30" s="58"/>
    </row>
    <row r="31" spans="1:8" s="55" customFormat="1" ht="27" customHeight="1" x14ac:dyDescent="0.25">
      <c r="A31" s="56">
        <v>13</v>
      </c>
      <c r="B31" s="100" t="s">
        <v>188</v>
      </c>
      <c r="C31" s="95">
        <v>27</v>
      </c>
      <c r="D31" s="56">
        <f t="shared" si="3"/>
        <v>1458000</v>
      </c>
      <c r="E31" s="95">
        <v>0</v>
      </c>
      <c r="F31" s="95">
        <f t="shared" si="2"/>
        <v>0</v>
      </c>
      <c r="G31" s="56">
        <f t="shared" si="5"/>
        <v>1458000</v>
      </c>
      <c r="H31" s="58"/>
    </row>
    <row r="32" spans="1:8" s="55" customFormat="1" ht="27" customHeight="1" x14ac:dyDescent="0.25">
      <c r="A32" s="56">
        <v>14</v>
      </c>
      <c r="B32" s="100" t="s">
        <v>189</v>
      </c>
      <c r="C32" s="95">
        <v>47</v>
      </c>
      <c r="D32" s="56">
        <f t="shared" si="3"/>
        <v>2538000</v>
      </c>
      <c r="E32" s="95">
        <v>0</v>
      </c>
      <c r="F32" s="95">
        <f t="shared" si="2"/>
        <v>0</v>
      </c>
      <c r="G32" s="56">
        <f t="shared" si="5"/>
        <v>2538000</v>
      </c>
      <c r="H32" s="58"/>
    </row>
    <row r="33" spans="1:8" s="55" customFormat="1" ht="27" customHeight="1" x14ac:dyDescent="0.25">
      <c r="A33" s="56">
        <v>15</v>
      </c>
      <c r="B33" s="100" t="s">
        <v>190</v>
      </c>
      <c r="C33" s="95">
        <v>49</v>
      </c>
      <c r="D33" s="56">
        <f t="shared" si="3"/>
        <v>2646000</v>
      </c>
      <c r="E33" s="95">
        <v>0</v>
      </c>
      <c r="F33" s="95">
        <f t="shared" si="2"/>
        <v>0</v>
      </c>
      <c r="G33" s="56">
        <f t="shared" si="5"/>
        <v>2646000</v>
      </c>
      <c r="H33" s="58"/>
    </row>
    <row r="34" spans="1:8" s="55" customFormat="1" ht="27" customHeight="1" x14ac:dyDescent="0.25">
      <c r="A34" s="56">
        <v>16</v>
      </c>
      <c r="B34" s="100" t="s">
        <v>191</v>
      </c>
      <c r="C34" s="95">
        <v>31</v>
      </c>
      <c r="D34" s="56">
        <f t="shared" si="3"/>
        <v>1674000</v>
      </c>
      <c r="E34" s="95">
        <v>0</v>
      </c>
      <c r="F34" s="95">
        <f t="shared" si="2"/>
        <v>0</v>
      </c>
      <c r="G34" s="56">
        <f t="shared" si="5"/>
        <v>1674000</v>
      </c>
      <c r="H34" s="58"/>
    </row>
    <row r="35" spans="1:8" s="55" customFormat="1" ht="27" customHeight="1" x14ac:dyDescent="0.25">
      <c r="A35" s="56">
        <v>17</v>
      </c>
      <c r="B35" s="100" t="s">
        <v>192</v>
      </c>
      <c r="C35" s="95">
        <v>54</v>
      </c>
      <c r="D35" s="56">
        <f t="shared" si="3"/>
        <v>2916000</v>
      </c>
      <c r="E35" s="95">
        <v>0</v>
      </c>
      <c r="F35" s="95">
        <f t="shared" si="2"/>
        <v>0</v>
      </c>
      <c r="G35" s="56">
        <f t="shared" si="5"/>
        <v>2916000</v>
      </c>
      <c r="H35" s="58"/>
    </row>
    <row r="36" spans="1:8" s="55" customFormat="1" ht="27" customHeight="1" x14ac:dyDescent="0.25">
      <c r="A36" s="56">
        <v>18</v>
      </c>
      <c r="B36" s="100" t="s">
        <v>193</v>
      </c>
      <c r="C36" s="95">
        <v>35</v>
      </c>
      <c r="D36" s="56">
        <f t="shared" si="3"/>
        <v>1890000</v>
      </c>
      <c r="E36" s="95">
        <v>0</v>
      </c>
      <c r="F36" s="95">
        <f t="shared" si="2"/>
        <v>0</v>
      </c>
      <c r="G36" s="56">
        <f t="shared" si="5"/>
        <v>1890000</v>
      </c>
      <c r="H36" s="58"/>
    </row>
    <row r="37" spans="1:8" s="55" customFormat="1" ht="27" customHeight="1" x14ac:dyDescent="0.25">
      <c r="A37" s="56">
        <v>19</v>
      </c>
      <c r="B37" s="100" t="s">
        <v>194</v>
      </c>
      <c r="C37" s="95">
        <v>27</v>
      </c>
      <c r="D37" s="56">
        <f t="shared" si="3"/>
        <v>1458000</v>
      </c>
      <c r="E37" s="95">
        <v>0</v>
      </c>
      <c r="F37" s="95">
        <f t="shared" si="2"/>
        <v>0</v>
      </c>
      <c r="G37" s="56">
        <f t="shared" si="5"/>
        <v>1458000</v>
      </c>
      <c r="H37" s="58"/>
    </row>
    <row r="38" spans="1:8" s="55" customFormat="1" ht="37.15" customHeight="1" x14ac:dyDescent="0.25">
      <c r="A38" s="56">
        <v>20</v>
      </c>
      <c r="B38" s="101" t="s">
        <v>195</v>
      </c>
      <c r="C38" s="95">
        <v>31</v>
      </c>
      <c r="D38" s="56">
        <f t="shared" si="3"/>
        <v>1674000</v>
      </c>
      <c r="E38" s="95">
        <v>0</v>
      </c>
      <c r="F38" s="95">
        <f t="shared" si="2"/>
        <v>0</v>
      </c>
      <c r="G38" s="56">
        <f t="shared" si="5"/>
        <v>1674000</v>
      </c>
      <c r="H38" s="58"/>
    </row>
    <row r="39" spans="1:8" s="55" customFormat="1" ht="48.75" customHeight="1" x14ac:dyDescent="0.25">
      <c r="A39" s="51" t="s">
        <v>14</v>
      </c>
      <c r="B39" s="58" t="s">
        <v>106</v>
      </c>
      <c r="C39" s="58">
        <f>SUM(C40:C73)</f>
        <v>15036</v>
      </c>
      <c r="D39" s="58">
        <f>SUM(D40:D73)</f>
        <v>150360000</v>
      </c>
      <c r="E39" s="58">
        <f>SUM(E40:E51)</f>
        <v>0</v>
      </c>
      <c r="F39" s="58">
        <f>SUM(F40:F51)</f>
        <v>0</v>
      </c>
      <c r="G39" s="58">
        <f>SUM(G40:G73)</f>
        <v>150360000</v>
      </c>
      <c r="H39" s="58"/>
    </row>
    <row r="40" spans="1:8" s="55" customFormat="1" ht="27" customHeight="1" x14ac:dyDescent="0.25">
      <c r="A40" s="56">
        <v>1</v>
      </c>
      <c r="B40" s="102" t="s">
        <v>127</v>
      </c>
      <c r="C40" s="95">
        <v>378</v>
      </c>
      <c r="D40" s="56">
        <f>C40*10000</f>
        <v>3780000</v>
      </c>
      <c r="E40" s="95">
        <v>0</v>
      </c>
      <c r="F40" s="95">
        <f>E40*10000</f>
        <v>0</v>
      </c>
      <c r="G40" s="56">
        <f>D40-F40</f>
        <v>3780000</v>
      </c>
      <c r="H40" s="58"/>
    </row>
    <row r="41" spans="1:8" s="55" customFormat="1" ht="27" customHeight="1" x14ac:dyDescent="0.25">
      <c r="A41" s="56">
        <v>2</v>
      </c>
      <c r="B41" s="102" t="s">
        <v>128</v>
      </c>
      <c r="C41" s="95">
        <v>485</v>
      </c>
      <c r="D41" s="56">
        <f t="shared" ref="D41:D88" si="6">C41*10000</f>
        <v>4850000</v>
      </c>
      <c r="E41" s="95">
        <v>0</v>
      </c>
      <c r="F41" s="95">
        <f t="shared" ref="F41:F88" si="7">E41*10000</f>
        <v>0</v>
      </c>
      <c r="G41" s="56">
        <f t="shared" ref="G41:G88" si="8">D41-F41</f>
        <v>4850000</v>
      </c>
      <c r="H41" s="58"/>
    </row>
    <row r="42" spans="1:8" s="55" customFormat="1" ht="27" customHeight="1" x14ac:dyDescent="0.25">
      <c r="A42" s="56">
        <v>3</v>
      </c>
      <c r="B42" s="102" t="s">
        <v>129</v>
      </c>
      <c r="C42" s="95">
        <v>568</v>
      </c>
      <c r="D42" s="56">
        <f t="shared" si="6"/>
        <v>5680000</v>
      </c>
      <c r="E42" s="95">
        <v>0</v>
      </c>
      <c r="F42" s="95">
        <f t="shared" si="7"/>
        <v>0</v>
      </c>
      <c r="G42" s="56">
        <f t="shared" si="8"/>
        <v>5680000</v>
      </c>
      <c r="H42" s="58"/>
    </row>
    <row r="43" spans="1:8" s="55" customFormat="1" ht="27" customHeight="1" x14ac:dyDescent="0.25">
      <c r="A43" s="56">
        <v>4</v>
      </c>
      <c r="B43" s="102" t="s">
        <v>130</v>
      </c>
      <c r="C43" s="95">
        <v>559</v>
      </c>
      <c r="D43" s="56">
        <f t="shared" si="6"/>
        <v>5590000</v>
      </c>
      <c r="E43" s="95">
        <v>0</v>
      </c>
      <c r="F43" s="95">
        <f t="shared" si="7"/>
        <v>0</v>
      </c>
      <c r="G43" s="56">
        <f t="shared" si="8"/>
        <v>5590000</v>
      </c>
      <c r="H43" s="58"/>
    </row>
    <row r="44" spans="1:8" s="55" customFormat="1" ht="27" customHeight="1" x14ac:dyDescent="0.25">
      <c r="A44" s="56">
        <v>5</v>
      </c>
      <c r="B44" s="102" t="s">
        <v>131</v>
      </c>
      <c r="C44" s="95">
        <v>311</v>
      </c>
      <c r="D44" s="56">
        <f t="shared" si="6"/>
        <v>3110000</v>
      </c>
      <c r="E44" s="95">
        <v>0</v>
      </c>
      <c r="F44" s="95">
        <f t="shared" si="7"/>
        <v>0</v>
      </c>
      <c r="G44" s="56">
        <f t="shared" si="8"/>
        <v>3110000</v>
      </c>
      <c r="H44" s="58"/>
    </row>
    <row r="45" spans="1:8" s="55" customFormat="1" ht="27" customHeight="1" x14ac:dyDescent="0.25">
      <c r="A45" s="56">
        <v>6</v>
      </c>
      <c r="B45" s="102" t="s">
        <v>132</v>
      </c>
      <c r="C45" s="95">
        <v>635</v>
      </c>
      <c r="D45" s="56">
        <f t="shared" si="6"/>
        <v>6350000</v>
      </c>
      <c r="E45" s="95">
        <v>0</v>
      </c>
      <c r="F45" s="95">
        <f t="shared" si="7"/>
        <v>0</v>
      </c>
      <c r="G45" s="56">
        <f t="shared" si="8"/>
        <v>6350000</v>
      </c>
      <c r="H45" s="58"/>
    </row>
    <row r="46" spans="1:8" s="55" customFormat="1" ht="27" customHeight="1" x14ac:dyDescent="0.25">
      <c r="A46" s="56">
        <v>7</v>
      </c>
      <c r="B46" s="102" t="s">
        <v>133</v>
      </c>
      <c r="C46" s="95">
        <v>641</v>
      </c>
      <c r="D46" s="56">
        <f t="shared" si="6"/>
        <v>6410000</v>
      </c>
      <c r="E46" s="95">
        <v>0</v>
      </c>
      <c r="F46" s="95">
        <f t="shared" si="7"/>
        <v>0</v>
      </c>
      <c r="G46" s="56">
        <f t="shared" si="8"/>
        <v>6410000</v>
      </c>
      <c r="H46" s="58"/>
    </row>
    <row r="47" spans="1:8" s="55" customFormat="1" ht="27" customHeight="1" x14ac:dyDescent="0.25">
      <c r="A47" s="56">
        <v>8</v>
      </c>
      <c r="B47" s="102" t="s">
        <v>134</v>
      </c>
      <c r="C47" s="95">
        <v>485</v>
      </c>
      <c r="D47" s="56">
        <f t="shared" si="6"/>
        <v>4850000</v>
      </c>
      <c r="E47" s="95">
        <v>0</v>
      </c>
      <c r="F47" s="95">
        <f t="shared" si="7"/>
        <v>0</v>
      </c>
      <c r="G47" s="56">
        <f t="shared" si="8"/>
        <v>4850000</v>
      </c>
      <c r="H47" s="58"/>
    </row>
    <row r="48" spans="1:8" s="55" customFormat="1" ht="27" customHeight="1" x14ac:dyDescent="0.25">
      <c r="A48" s="56">
        <v>9</v>
      </c>
      <c r="B48" s="102" t="s">
        <v>135</v>
      </c>
      <c r="C48" s="95">
        <v>486</v>
      </c>
      <c r="D48" s="56">
        <f t="shared" si="6"/>
        <v>4860000</v>
      </c>
      <c r="E48" s="95">
        <v>0</v>
      </c>
      <c r="F48" s="95">
        <f t="shared" si="7"/>
        <v>0</v>
      </c>
      <c r="G48" s="56">
        <f t="shared" si="8"/>
        <v>4860000</v>
      </c>
      <c r="H48" s="58"/>
    </row>
    <row r="49" spans="1:8" s="55" customFormat="1" ht="27" customHeight="1" x14ac:dyDescent="0.25">
      <c r="A49" s="56">
        <v>10</v>
      </c>
      <c r="B49" s="102" t="s">
        <v>136</v>
      </c>
      <c r="C49" s="95">
        <v>319</v>
      </c>
      <c r="D49" s="56">
        <f t="shared" si="6"/>
        <v>3190000</v>
      </c>
      <c r="E49" s="95">
        <v>0</v>
      </c>
      <c r="F49" s="95">
        <f t="shared" si="7"/>
        <v>0</v>
      </c>
      <c r="G49" s="56">
        <f t="shared" si="8"/>
        <v>3190000</v>
      </c>
      <c r="H49" s="58"/>
    </row>
    <row r="50" spans="1:8" s="55" customFormat="1" ht="27" customHeight="1" x14ac:dyDescent="0.25">
      <c r="A50" s="56">
        <v>11</v>
      </c>
      <c r="B50" s="102" t="s">
        <v>137</v>
      </c>
      <c r="C50" s="95">
        <v>548</v>
      </c>
      <c r="D50" s="56">
        <f t="shared" si="6"/>
        <v>5480000</v>
      </c>
      <c r="E50" s="95">
        <v>0</v>
      </c>
      <c r="F50" s="95">
        <f t="shared" si="7"/>
        <v>0</v>
      </c>
      <c r="G50" s="56">
        <f t="shared" si="8"/>
        <v>5480000</v>
      </c>
      <c r="H50" s="58"/>
    </row>
    <row r="51" spans="1:8" s="55" customFormat="1" ht="27" customHeight="1" x14ac:dyDescent="0.25">
      <c r="A51" s="56">
        <v>12</v>
      </c>
      <c r="B51" s="102" t="s">
        <v>138</v>
      </c>
      <c r="C51" s="95">
        <v>525</v>
      </c>
      <c r="D51" s="56">
        <f t="shared" si="6"/>
        <v>5250000</v>
      </c>
      <c r="E51" s="95">
        <v>0</v>
      </c>
      <c r="F51" s="95">
        <f t="shared" si="7"/>
        <v>0</v>
      </c>
      <c r="G51" s="56">
        <f t="shared" si="8"/>
        <v>5250000</v>
      </c>
      <c r="H51" s="58"/>
    </row>
    <row r="52" spans="1:8" s="55" customFormat="1" ht="27" customHeight="1" x14ac:dyDescent="0.25">
      <c r="A52" s="56">
        <v>13</v>
      </c>
      <c r="B52" s="102" t="s">
        <v>139</v>
      </c>
      <c r="C52" s="95">
        <v>336</v>
      </c>
      <c r="D52" s="56">
        <f t="shared" si="6"/>
        <v>3360000</v>
      </c>
      <c r="E52" s="95">
        <v>0</v>
      </c>
      <c r="F52" s="95">
        <f t="shared" si="7"/>
        <v>0</v>
      </c>
      <c r="G52" s="56">
        <f t="shared" si="8"/>
        <v>3360000</v>
      </c>
      <c r="H52" s="58"/>
    </row>
    <row r="53" spans="1:8" s="55" customFormat="1" ht="27" customHeight="1" x14ac:dyDescent="0.25">
      <c r="A53" s="56">
        <v>14</v>
      </c>
      <c r="B53" s="102" t="s">
        <v>140</v>
      </c>
      <c r="C53" s="95">
        <v>455</v>
      </c>
      <c r="D53" s="56">
        <f t="shared" si="6"/>
        <v>4550000</v>
      </c>
      <c r="E53" s="95">
        <v>0</v>
      </c>
      <c r="F53" s="95">
        <f t="shared" si="7"/>
        <v>0</v>
      </c>
      <c r="G53" s="56">
        <f t="shared" si="8"/>
        <v>4550000</v>
      </c>
      <c r="H53" s="58"/>
    </row>
    <row r="54" spans="1:8" s="55" customFormat="1" ht="27" customHeight="1" x14ac:dyDescent="0.25">
      <c r="A54" s="56">
        <v>15</v>
      </c>
      <c r="B54" s="102" t="s">
        <v>141</v>
      </c>
      <c r="C54" s="95">
        <v>467</v>
      </c>
      <c r="D54" s="56">
        <f t="shared" si="6"/>
        <v>4670000</v>
      </c>
      <c r="E54" s="95">
        <v>0</v>
      </c>
      <c r="F54" s="95">
        <f t="shared" si="7"/>
        <v>0</v>
      </c>
      <c r="G54" s="56">
        <f t="shared" si="8"/>
        <v>4670000</v>
      </c>
      <c r="H54" s="58"/>
    </row>
    <row r="55" spans="1:8" s="55" customFormat="1" ht="27" customHeight="1" x14ac:dyDescent="0.25">
      <c r="A55" s="56">
        <v>16</v>
      </c>
      <c r="B55" s="102" t="s">
        <v>142</v>
      </c>
      <c r="C55" s="95">
        <v>601</v>
      </c>
      <c r="D55" s="56">
        <f t="shared" si="6"/>
        <v>6010000</v>
      </c>
      <c r="E55" s="95">
        <v>0</v>
      </c>
      <c r="F55" s="95">
        <f t="shared" si="7"/>
        <v>0</v>
      </c>
      <c r="G55" s="56">
        <f t="shared" si="8"/>
        <v>6010000</v>
      </c>
      <c r="H55" s="58"/>
    </row>
    <row r="56" spans="1:8" s="55" customFormat="1" ht="27" customHeight="1" x14ac:dyDescent="0.25">
      <c r="A56" s="56">
        <v>17</v>
      </c>
      <c r="B56" s="102" t="s">
        <v>143</v>
      </c>
      <c r="C56" s="95">
        <v>485</v>
      </c>
      <c r="D56" s="56">
        <f t="shared" si="6"/>
        <v>4850000</v>
      </c>
      <c r="E56" s="95">
        <v>0</v>
      </c>
      <c r="F56" s="95">
        <f t="shared" si="7"/>
        <v>0</v>
      </c>
      <c r="G56" s="56">
        <f t="shared" si="8"/>
        <v>4850000</v>
      </c>
      <c r="H56" s="58"/>
    </row>
    <row r="57" spans="1:8" s="55" customFormat="1" ht="27" customHeight="1" x14ac:dyDescent="0.25">
      <c r="A57" s="56">
        <v>18</v>
      </c>
      <c r="B57" s="102" t="s">
        <v>144</v>
      </c>
      <c r="C57" s="95">
        <v>438</v>
      </c>
      <c r="D57" s="56">
        <f t="shared" si="6"/>
        <v>4380000</v>
      </c>
      <c r="E57" s="95">
        <v>0</v>
      </c>
      <c r="F57" s="95">
        <f t="shared" si="7"/>
        <v>0</v>
      </c>
      <c r="G57" s="56">
        <f t="shared" si="8"/>
        <v>4380000</v>
      </c>
      <c r="H57" s="58"/>
    </row>
    <row r="58" spans="1:8" s="55" customFormat="1" ht="27" customHeight="1" x14ac:dyDescent="0.25">
      <c r="A58" s="56">
        <v>19</v>
      </c>
      <c r="B58" s="102" t="s">
        <v>145</v>
      </c>
      <c r="C58" s="95">
        <v>418</v>
      </c>
      <c r="D58" s="56">
        <f t="shared" si="6"/>
        <v>4180000</v>
      </c>
      <c r="E58" s="95">
        <v>0</v>
      </c>
      <c r="F58" s="95">
        <f t="shared" si="7"/>
        <v>0</v>
      </c>
      <c r="G58" s="56">
        <f t="shared" si="8"/>
        <v>4180000</v>
      </c>
      <c r="H58" s="58"/>
    </row>
    <row r="59" spans="1:8" s="55" customFormat="1" ht="27" customHeight="1" x14ac:dyDescent="0.25">
      <c r="A59" s="56">
        <v>20</v>
      </c>
      <c r="B59" s="102" t="s">
        <v>146</v>
      </c>
      <c r="C59" s="95">
        <v>185</v>
      </c>
      <c r="D59" s="56">
        <f t="shared" si="6"/>
        <v>1850000</v>
      </c>
      <c r="E59" s="95">
        <v>0</v>
      </c>
      <c r="F59" s="95">
        <f t="shared" si="7"/>
        <v>0</v>
      </c>
      <c r="G59" s="56">
        <f t="shared" si="8"/>
        <v>1850000</v>
      </c>
      <c r="H59" s="58"/>
    </row>
    <row r="60" spans="1:8" s="55" customFormat="1" ht="27" customHeight="1" x14ac:dyDescent="0.25">
      <c r="A60" s="56">
        <v>21</v>
      </c>
      <c r="B60" s="103" t="s">
        <v>147</v>
      </c>
      <c r="C60" s="95">
        <v>383</v>
      </c>
      <c r="D60" s="56">
        <f t="shared" si="6"/>
        <v>3830000</v>
      </c>
      <c r="E60" s="95">
        <v>0</v>
      </c>
      <c r="F60" s="95">
        <f t="shared" si="7"/>
        <v>0</v>
      </c>
      <c r="G60" s="56">
        <f t="shared" si="8"/>
        <v>3830000</v>
      </c>
      <c r="H60" s="58"/>
    </row>
    <row r="61" spans="1:8" s="55" customFormat="1" ht="27" customHeight="1" x14ac:dyDescent="0.25">
      <c r="A61" s="56">
        <v>22</v>
      </c>
      <c r="B61" s="103" t="s">
        <v>148</v>
      </c>
      <c r="C61" s="95">
        <v>516</v>
      </c>
      <c r="D61" s="56">
        <f t="shared" si="6"/>
        <v>5160000</v>
      </c>
      <c r="E61" s="95">
        <v>0</v>
      </c>
      <c r="F61" s="95">
        <f t="shared" si="7"/>
        <v>0</v>
      </c>
      <c r="G61" s="56">
        <f t="shared" si="8"/>
        <v>5160000</v>
      </c>
      <c r="H61" s="58"/>
    </row>
    <row r="62" spans="1:8" s="55" customFormat="1" ht="27" customHeight="1" x14ac:dyDescent="0.25">
      <c r="A62" s="56">
        <v>23</v>
      </c>
      <c r="B62" s="104" t="s">
        <v>149</v>
      </c>
      <c r="C62" s="95">
        <v>746</v>
      </c>
      <c r="D62" s="56">
        <f t="shared" si="6"/>
        <v>7460000</v>
      </c>
      <c r="E62" s="95">
        <v>0</v>
      </c>
      <c r="F62" s="95">
        <f t="shared" si="7"/>
        <v>0</v>
      </c>
      <c r="G62" s="56">
        <f t="shared" si="8"/>
        <v>7460000</v>
      </c>
      <c r="H62" s="58"/>
    </row>
    <row r="63" spans="1:8" s="55" customFormat="1" ht="27" customHeight="1" x14ac:dyDescent="0.25">
      <c r="A63" s="56">
        <v>24</v>
      </c>
      <c r="B63" s="102" t="s">
        <v>150</v>
      </c>
      <c r="C63" s="95">
        <v>482</v>
      </c>
      <c r="D63" s="56">
        <f t="shared" si="6"/>
        <v>4820000</v>
      </c>
      <c r="E63" s="95">
        <v>0</v>
      </c>
      <c r="F63" s="95">
        <f t="shared" si="7"/>
        <v>0</v>
      </c>
      <c r="G63" s="56">
        <f t="shared" si="8"/>
        <v>4820000</v>
      </c>
      <c r="H63" s="58"/>
    </row>
    <row r="64" spans="1:8" s="55" customFormat="1" ht="27" customHeight="1" x14ac:dyDescent="0.25">
      <c r="A64" s="56">
        <v>25</v>
      </c>
      <c r="B64" s="102" t="s">
        <v>151</v>
      </c>
      <c r="C64" s="95">
        <v>302</v>
      </c>
      <c r="D64" s="56">
        <f t="shared" si="6"/>
        <v>3020000</v>
      </c>
      <c r="E64" s="95">
        <v>0</v>
      </c>
      <c r="F64" s="95">
        <f t="shared" si="7"/>
        <v>0</v>
      </c>
      <c r="G64" s="56">
        <f t="shared" si="8"/>
        <v>3020000</v>
      </c>
      <c r="H64" s="58"/>
    </row>
    <row r="65" spans="1:8" s="55" customFormat="1" ht="27" customHeight="1" x14ac:dyDescent="0.25">
      <c r="A65" s="56">
        <v>26</v>
      </c>
      <c r="B65" s="102" t="s">
        <v>152</v>
      </c>
      <c r="C65" s="95">
        <v>315</v>
      </c>
      <c r="D65" s="56">
        <f t="shared" si="6"/>
        <v>3150000</v>
      </c>
      <c r="E65" s="95">
        <v>0</v>
      </c>
      <c r="F65" s="95">
        <f t="shared" si="7"/>
        <v>0</v>
      </c>
      <c r="G65" s="56">
        <f t="shared" si="8"/>
        <v>3150000</v>
      </c>
      <c r="H65" s="58"/>
    </row>
    <row r="66" spans="1:8" s="55" customFormat="1" ht="27" customHeight="1" x14ac:dyDescent="0.25">
      <c r="A66" s="56">
        <v>27</v>
      </c>
      <c r="B66" s="102" t="s">
        <v>153</v>
      </c>
      <c r="C66" s="95">
        <v>396</v>
      </c>
      <c r="D66" s="56">
        <f t="shared" si="6"/>
        <v>3960000</v>
      </c>
      <c r="E66" s="95">
        <v>0</v>
      </c>
      <c r="F66" s="95">
        <f t="shared" si="7"/>
        <v>0</v>
      </c>
      <c r="G66" s="56">
        <f t="shared" si="8"/>
        <v>3960000</v>
      </c>
      <c r="H66" s="58"/>
    </row>
    <row r="67" spans="1:8" s="55" customFormat="1" ht="27" customHeight="1" x14ac:dyDescent="0.25">
      <c r="A67" s="56">
        <v>28</v>
      </c>
      <c r="B67" s="102" t="s">
        <v>154</v>
      </c>
      <c r="C67" s="95">
        <v>395</v>
      </c>
      <c r="D67" s="56">
        <f t="shared" si="6"/>
        <v>3950000</v>
      </c>
      <c r="E67" s="95">
        <v>0</v>
      </c>
      <c r="F67" s="95">
        <f t="shared" si="7"/>
        <v>0</v>
      </c>
      <c r="G67" s="56">
        <f t="shared" si="8"/>
        <v>3950000</v>
      </c>
      <c r="H67" s="58"/>
    </row>
    <row r="68" spans="1:8" s="55" customFormat="1" ht="27" customHeight="1" x14ac:dyDescent="0.25">
      <c r="A68" s="56">
        <v>29</v>
      </c>
      <c r="B68" s="102" t="s">
        <v>155</v>
      </c>
      <c r="C68" s="95">
        <v>420</v>
      </c>
      <c r="D68" s="56">
        <f t="shared" si="6"/>
        <v>4200000</v>
      </c>
      <c r="E68" s="95">
        <v>0</v>
      </c>
      <c r="F68" s="95">
        <f t="shared" si="7"/>
        <v>0</v>
      </c>
      <c r="G68" s="56">
        <f t="shared" si="8"/>
        <v>4200000</v>
      </c>
      <c r="H68" s="58"/>
    </row>
    <row r="69" spans="1:8" s="55" customFormat="1" ht="27" customHeight="1" x14ac:dyDescent="0.25">
      <c r="A69" s="56">
        <v>30</v>
      </c>
      <c r="B69" s="102" t="s">
        <v>156</v>
      </c>
      <c r="C69" s="95">
        <v>497</v>
      </c>
      <c r="D69" s="56">
        <f t="shared" si="6"/>
        <v>4970000</v>
      </c>
      <c r="E69" s="95">
        <v>0</v>
      </c>
      <c r="F69" s="95">
        <f t="shared" si="7"/>
        <v>0</v>
      </c>
      <c r="G69" s="56">
        <f t="shared" si="8"/>
        <v>4970000</v>
      </c>
      <c r="H69" s="58"/>
    </row>
    <row r="70" spans="1:8" s="55" customFormat="1" ht="27" customHeight="1" x14ac:dyDescent="0.25">
      <c r="A70" s="56">
        <v>31</v>
      </c>
      <c r="B70" s="102" t="s">
        <v>157</v>
      </c>
      <c r="C70" s="95">
        <v>258</v>
      </c>
      <c r="D70" s="56">
        <f t="shared" si="6"/>
        <v>2580000</v>
      </c>
      <c r="E70" s="95">
        <v>0</v>
      </c>
      <c r="F70" s="95">
        <f t="shared" si="7"/>
        <v>0</v>
      </c>
      <c r="G70" s="56">
        <f t="shared" si="8"/>
        <v>2580000</v>
      </c>
      <c r="H70" s="58"/>
    </row>
    <row r="71" spans="1:8" s="55" customFormat="1" ht="27" customHeight="1" x14ac:dyDescent="0.25">
      <c r="A71" s="56">
        <v>32</v>
      </c>
      <c r="B71" s="102" t="s">
        <v>158</v>
      </c>
      <c r="C71" s="95">
        <v>448</v>
      </c>
      <c r="D71" s="56">
        <f t="shared" si="6"/>
        <v>4480000</v>
      </c>
      <c r="E71" s="95">
        <v>0</v>
      </c>
      <c r="F71" s="95">
        <f t="shared" si="7"/>
        <v>0</v>
      </c>
      <c r="G71" s="56">
        <f t="shared" si="8"/>
        <v>4480000</v>
      </c>
      <c r="H71" s="58"/>
    </row>
    <row r="72" spans="1:8" s="55" customFormat="1" ht="27" customHeight="1" x14ac:dyDescent="0.25">
      <c r="A72" s="56">
        <v>33</v>
      </c>
      <c r="B72" s="102" t="s">
        <v>159</v>
      </c>
      <c r="C72" s="95">
        <v>228</v>
      </c>
      <c r="D72" s="56">
        <f t="shared" si="6"/>
        <v>2280000</v>
      </c>
      <c r="E72" s="95">
        <v>0</v>
      </c>
      <c r="F72" s="95">
        <f t="shared" si="7"/>
        <v>0</v>
      </c>
      <c r="G72" s="56">
        <f t="shared" si="8"/>
        <v>2280000</v>
      </c>
      <c r="H72" s="58"/>
    </row>
    <row r="73" spans="1:8" s="55" customFormat="1" ht="19.5" customHeight="1" x14ac:dyDescent="0.25">
      <c r="A73" s="56">
        <v>34</v>
      </c>
      <c r="B73" s="102" t="s">
        <v>160</v>
      </c>
      <c r="C73" s="95">
        <v>325</v>
      </c>
      <c r="D73" s="56">
        <f t="shared" si="6"/>
        <v>3250000</v>
      </c>
      <c r="E73" s="95">
        <v>0</v>
      </c>
      <c r="F73" s="95">
        <f t="shared" si="7"/>
        <v>0</v>
      </c>
      <c r="G73" s="56">
        <f t="shared" si="8"/>
        <v>3250000</v>
      </c>
      <c r="H73" s="58"/>
    </row>
    <row r="74" spans="1:8" s="55" customFormat="1" ht="19.5" customHeight="1" x14ac:dyDescent="0.25">
      <c r="A74" s="56">
        <v>35</v>
      </c>
      <c r="B74" s="102" t="s">
        <v>161</v>
      </c>
      <c r="C74" s="95">
        <v>308</v>
      </c>
      <c r="D74" s="56">
        <f t="shared" si="6"/>
        <v>3080000</v>
      </c>
      <c r="E74" s="95">
        <v>0</v>
      </c>
      <c r="F74" s="95">
        <f t="shared" si="7"/>
        <v>0</v>
      </c>
      <c r="G74" s="56">
        <f t="shared" si="8"/>
        <v>3080000</v>
      </c>
      <c r="H74" s="58"/>
    </row>
    <row r="75" spans="1:8" s="55" customFormat="1" ht="19.5" customHeight="1" x14ac:dyDescent="0.25">
      <c r="A75" s="56">
        <v>36</v>
      </c>
      <c r="B75" s="102" t="s">
        <v>162</v>
      </c>
      <c r="C75" s="95">
        <v>630</v>
      </c>
      <c r="D75" s="56">
        <f t="shared" si="6"/>
        <v>6300000</v>
      </c>
      <c r="E75" s="95">
        <v>0</v>
      </c>
      <c r="F75" s="95">
        <f t="shared" si="7"/>
        <v>0</v>
      </c>
      <c r="G75" s="56">
        <f t="shared" si="8"/>
        <v>6300000</v>
      </c>
      <c r="H75" s="58"/>
    </row>
    <row r="76" spans="1:8" s="55" customFormat="1" ht="19.5" customHeight="1" x14ac:dyDescent="0.25">
      <c r="A76" s="56">
        <v>37</v>
      </c>
      <c r="B76" s="102" t="s">
        <v>163</v>
      </c>
      <c r="C76" s="95">
        <v>376</v>
      </c>
      <c r="D76" s="56">
        <f t="shared" si="6"/>
        <v>3760000</v>
      </c>
      <c r="E76" s="95">
        <v>0</v>
      </c>
      <c r="F76" s="95">
        <f t="shared" si="7"/>
        <v>0</v>
      </c>
      <c r="G76" s="56">
        <f t="shared" si="8"/>
        <v>3760000</v>
      </c>
      <c r="H76" s="58"/>
    </row>
    <row r="77" spans="1:8" s="55" customFormat="1" ht="19.5" customHeight="1" x14ac:dyDescent="0.25">
      <c r="A77" s="56">
        <v>38</v>
      </c>
      <c r="B77" s="102" t="s">
        <v>164</v>
      </c>
      <c r="C77" s="95">
        <v>309</v>
      </c>
      <c r="D77" s="56">
        <f t="shared" si="6"/>
        <v>3090000</v>
      </c>
      <c r="E77" s="95">
        <v>0</v>
      </c>
      <c r="F77" s="95">
        <f t="shared" si="7"/>
        <v>0</v>
      </c>
      <c r="G77" s="56">
        <f t="shared" si="8"/>
        <v>3090000</v>
      </c>
      <c r="H77" s="58"/>
    </row>
    <row r="78" spans="1:8" s="55" customFormat="1" ht="19.5" customHeight="1" x14ac:dyDescent="0.25">
      <c r="A78" s="56">
        <v>39</v>
      </c>
      <c r="B78" s="102" t="s">
        <v>165</v>
      </c>
      <c r="C78" s="95">
        <v>292</v>
      </c>
      <c r="D78" s="56">
        <f t="shared" si="6"/>
        <v>2920000</v>
      </c>
      <c r="E78" s="95">
        <v>0</v>
      </c>
      <c r="F78" s="95">
        <f t="shared" si="7"/>
        <v>0</v>
      </c>
      <c r="G78" s="56">
        <f t="shared" si="8"/>
        <v>2920000</v>
      </c>
      <c r="H78" s="58"/>
    </row>
    <row r="79" spans="1:8" s="55" customFormat="1" ht="19.5" customHeight="1" x14ac:dyDescent="0.25">
      <c r="A79" s="56">
        <v>40</v>
      </c>
      <c r="B79" s="102" t="s">
        <v>166</v>
      </c>
      <c r="C79" s="95">
        <v>798</v>
      </c>
      <c r="D79" s="56">
        <f t="shared" si="6"/>
        <v>7980000</v>
      </c>
      <c r="E79" s="95">
        <v>0</v>
      </c>
      <c r="F79" s="95">
        <f t="shared" si="7"/>
        <v>0</v>
      </c>
      <c r="G79" s="56">
        <f t="shared" si="8"/>
        <v>7980000</v>
      </c>
      <c r="H79" s="58"/>
    </row>
    <row r="80" spans="1:8" s="55" customFormat="1" ht="19.5" customHeight="1" x14ac:dyDescent="0.25">
      <c r="A80" s="56">
        <v>41</v>
      </c>
      <c r="B80" s="102" t="s">
        <v>167</v>
      </c>
      <c r="C80" s="95">
        <v>505</v>
      </c>
      <c r="D80" s="56">
        <f t="shared" si="6"/>
        <v>5050000</v>
      </c>
      <c r="E80" s="95">
        <v>0</v>
      </c>
      <c r="F80" s="95">
        <f t="shared" si="7"/>
        <v>0</v>
      </c>
      <c r="G80" s="56">
        <f t="shared" si="8"/>
        <v>5050000</v>
      </c>
      <c r="H80" s="58"/>
    </row>
    <row r="81" spans="1:8" s="55" customFormat="1" ht="19.5" customHeight="1" x14ac:dyDescent="0.25">
      <c r="A81" s="56">
        <v>42</v>
      </c>
      <c r="B81" s="102" t="s">
        <v>168</v>
      </c>
      <c r="C81" s="95">
        <v>270</v>
      </c>
      <c r="D81" s="56">
        <f t="shared" si="6"/>
        <v>2700000</v>
      </c>
      <c r="E81" s="95">
        <v>0</v>
      </c>
      <c r="F81" s="95">
        <f t="shared" si="7"/>
        <v>0</v>
      </c>
      <c r="G81" s="56">
        <f t="shared" si="8"/>
        <v>2700000</v>
      </c>
      <c r="H81" s="58"/>
    </row>
    <row r="82" spans="1:8" s="55" customFormat="1" ht="19.5" customHeight="1" x14ac:dyDescent="0.25">
      <c r="A82" s="56">
        <v>43</v>
      </c>
      <c r="B82" s="102" t="s">
        <v>169</v>
      </c>
      <c r="C82" s="95">
        <v>250</v>
      </c>
      <c r="D82" s="56">
        <f t="shared" si="6"/>
        <v>2500000</v>
      </c>
      <c r="E82" s="95">
        <v>0</v>
      </c>
      <c r="F82" s="95">
        <f t="shared" si="7"/>
        <v>0</v>
      </c>
      <c r="G82" s="56">
        <f t="shared" si="8"/>
        <v>2500000</v>
      </c>
      <c r="H82" s="58"/>
    </row>
    <row r="83" spans="1:8" s="55" customFormat="1" ht="19.5" customHeight="1" x14ac:dyDescent="0.25">
      <c r="A83" s="56">
        <v>44</v>
      </c>
      <c r="B83" s="102" t="s">
        <v>170</v>
      </c>
      <c r="C83" s="95">
        <v>788</v>
      </c>
      <c r="D83" s="56">
        <f t="shared" si="6"/>
        <v>7880000</v>
      </c>
      <c r="E83" s="95">
        <v>0</v>
      </c>
      <c r="F83" s="95">
        <f t="shared" si="7"/>
        <v>0</v>
      </c>
      <c r="G83" s="56">
        <f t="shared" si="8"/>
        <v>7880000</v>
      </c>
      <c r="H83" s="58"/>
    </row>
    <row r="84" spans="1:8" s="55" customFormat="1" ht="19.5" customHeight="1" x14ac:dyDescent="0.25">
      <c r="A84" s="56">
        <v>45</v>
      </c>
      <c r="B84" s="102" t="s">
        <v>171</v>
      </c>
      <c r="C84" s="95">
        <v>684</v>
      </c>
      <c r="D84" s="56">
        <f t="shared" si="6"/>
        <v>6840000</v>
      </c>
      <c r="E84" s="95">
        <v>0</v>
      </c>
      <c r="F84" s="95">
        <f t="shared" si="7"/>
        <v>0</v>
      </c>
      <c r="G84" s="56">
        <f t="shared" si="8"/>
        <v>6840000</v>
      </c>
      <c r="H84" s="58"/>
    </row>
    <row r="85" spans="1:8" s="55" customFormat="1" ht="19.5" customHeight="1" x14ac:dyDescent="0.25">
      <c r="A85" s="56">
        <v>46</v>
      </c>
      <c r="B85" s="102" t="s">
        <v>172</v>
      </c>
      <c r="C85" s="95">
        <v>332</v>
      </c>
      <c r="D85" s="56">
        <f t="shared" si="6"/>
        <v>3320000</v>
      </c>
      <c r="E85" s="95">
        <v>0</v>
      </c>
      <c r="F85" s="95">
        <f t="shared" si="7"/>
        <v>0</v>
      </c>
      <c r="G85" s="56">
        <f t="shared" si="8"/>
        <v>3320000</v>
      </c>
      <c r="H85" s="58"/>
    </row>
    <row r="86" spans="1:8" s="55" customFormat="1" ht="19.5" customHeight="1" x14ac:dyDescent="0.25">
      <c r="A86" s="56">
        <v>47</v>
      </c>
      <c r="B86" s="102" t="s">
        <v>173</v>
      </c>
      <c r="C86" s="95">
        <v>283</v>
      </c>
      <c r="D86" s="56">
        <f t="shared" si="6"/>
        <v>2830000</v>
      </c>
      <c r="E86" s="95">
        <v>0</v>
      </c>
      <c r="F86" s="95">
        <f t="shared" si="7"/>
        <v>0</v>
      </c>
      <c r="G86" s="56">
        <f t="shared" si="8"/>
        <v>2830000</v>
      </c>
      <c r="H86" s="58"/>
    </row>
    <row r="87" spans="1:8" s="55" customFormat="1" ht="19.5" customHeight="1" x14ac:dyDescent="0.25">
      <c r="A87" s="56">
        <v>48</v>
      </c>
      <c r="B87" s="102" t="s">
        <v>174</v>
      </c>
      <c r="C87" s="95">
        <v>535</v>
      </c>
      <c r="D87" s="56">
        <f t="shared" si="6"/>
        <v>5350000</v>
      </c>
      <c r="E87" s="95">
        <v>0</v>
      </c>
      <c r="F87" s="95">
        <f t="shared" si="7"/>
        <v>0</v>
      </c>
      <c r="G87" s="56">
        <f t="shared" si="8"/>
        <v>5350000</v>
      </c>
      <c r="H87" s="58"/>
    </row>
    <row r="88" spans="1:8" s="55" customFormat="1" ht="19.5" customHeight="1" x14ac:dyDescent="0.25">
      <c r="A88" s="56">
        <v>49</v>
      </c>
      <c r="B88" s="102" t="s">
        <v>175</v>
      </c>
      <c r="C88" s="95">
        <v>226</v>
      </c>
      <c r="D88" s="56">
        <f t="shared" si="6"/>
        <v>2260000</v>
      </c>
      <c r="E88" s="95">
        <v>0</v>
      </c>
      <c r="F88" s="95">
        <f t="shared" si="7"/>
        <v>0</v>
      </c>
      <c r="G88" s="56">
        <f t="shared" si="8"/>
        <v>2260000</v>
      </c>
      <c r="H88" s="58"/>
    </row>
    <row r="89" spans="1:8" s="50" customFormat="1" ht="27.75" customHeight="1" x14ac:dyDescent="0.25">
      <c r="A89" s="59"/>
      <c r="B89" s="59"/>
      <c r="C89" s="128"/>
      <c r="D89" s="128"/>
      <c r="E89" s="128"/>
      <c r="F89" s="128"/>
      <c r="G89" s="128"/>
      <c r="H89" s="128"/>
    </row>
    <row r="90" spans="1:8" s="50" customFormat="1" ht="16.5" x14ac:dyDescent="0.25">
      <c r="A90" s="60"/>
      <c r="B90" s="60"/>
      <c r="C90" s="127"/>
      <c r="D90" s="127"/>
      <c r="E90" s="62"/>
      <c r="F90" s="61"/>
      <c r="G90" s="62"/>
    </row>
    <row r="91" spans="1:8" s="50" customFormat="1" ht="16.5" x14ac:dyDescent="0.25">
      <c r="A91" s="52"/>
    </row>
    <row r="92" spans="1:8" s="2" customFormat="1" ht="12.75" x14ac:dyDescent="0.25">
      <c r="A92" s="3"/>
    </row>
    <row r="93" spans="1:8" s="2" customFormat="1" ht="12.75" x14ac:dyDescent="0.25">
      <c r="A93" s="3"/>
    </row>
    <row r="94" spans="1:8" s="2" customFormat="1" ht="12.75" x14ac:dyDescent="0.25">
      <c r="A94" s="3"/>
    </row>
    <row r="95" spans="1:8" s="2" customFormat="1" ht="12.75" x14ac:dyDescent="0.25">
      <c r="A95" s="3"/>
    </row>
    <row r="96" spans="1:8" s="2" customFormat="1" ht="12.75" x14ac:dyDescent="0.25">
      <c r="A96" s="3"/>
    </row>
    <row r="97" spans="1:1" s="2" customFormat="1" ht="12.75" x14ac:dyDescent="0.25">
      <c r="A97" s="3"/>
    </row>
    <row r="98" spans="1:1" s="2" customFormat="1" ht="12.75" x14ac:dyDescent="0.25">
      <c r="A98" s="3"/>
    </row>
    <row r="99" spans="1:1" s="2" customFormat="1" ht="12.75" x14ac:dyDescent="0.25">
      <c r="A99" s="3"/>
    </row>
    <row r="100" spans="1:1" s="2" customFormat="1" ht="12.75" x14ac:dyDescent="0.25">
      <c r="A100" s="3"/>
    </row>
    <row r="101" spans="1:1" s="2" customFormat="1" ht="12.75" x14ac:dyDescent="0.25">
      <c r="A101" s="3"/>
    </row>
    <row r="102" spans="1:1" s="2" customFormat="1" ht="12.75" x14ac:dyDescent="0.25">
      <c r="A102" s="3"/>
    </row>
    <row r="103" spans="1:1" s="2" customFormat="1" ht="12.75" x14ac:dyDescent="0.25">
      <c r="A103" s="3"/>
    </row>
    <row r="104" spans="1:1" s="2" customFormat="1" ht="12.75" x14ac:dyDescent="0.25">
      <c r="A104" s="3"/>
    </row>
    <row r="105" spans="1:1" s="2" customFormat="1" ht="12.75" x14ac:dyDescent="0.25">
      <c r="A105" s="3"/>
    </row>
    <row r="106" spans="1:1" s="2" customFormat="1" ht="12.75" x14ac:dyDescent="0.25">
      <c r="A106" s="3"/>
    </row>
    <row r="107" spans="1:1" s="2" customFormat="1" ht="12.75" x14ac:dyDescent="0.25">
      <c r="A107" s="3"/>
    </row>
    <row r="108" spans="1:1" s="2" customFormat="1" ht="12.75" x14ac:dyDescent="0.25">
      <c r="A108" s="3"/>
    </row>
    <row r="109" spans="1:1" s="2" customFormat="1" ht="12.75" x14ac:dyDescent="0.25">
      <c r="A109" s="3"/>
    </row>
    <row r="110" spans="1:1" s="2" customFormat="1" ht="12.75" x14ac:dyDescent="0.25">
      <c r="A110" s="3"/>
    </row>
    <row r="111" spans="1:1" s="2" customFormat="1" ht="12.75" x14ac:dyDescent="0.25">
      <c r="A111" s="3"/>
    </row>
    <row r="112" spans="1:1" s="2" customFormat="1" ht="12.75" x14ac:dyDescent="0.25">
      <c r="A112" s="3"/>
    </row>
    <row r="113" spans="1:1" s="2" customFormat="1" ht="12.75" x14ac:dyDescent="0.25">
      <c r="A113" s="3"/>
    </row>
    <row r="114" spans="1:1" s="2" customFormat="1" ht="12.75" x14ac:dyDescent="0.25">
      <c r="A114" s="3"/>
    </row>
  </sheetData>
  <mergeCells count="16">
    <mergeCell ref="C90:D90"/>
    <mergeCell ref="D4:D5"/>
    <mergeCell ref="E4:E5"/>
    <mergeCell ref="F4:F5"/>
    <mergeCell ref="C89:D89"/>
    <mergeCell ref="E89:H89"/>
    <mergeCell ref="A1:B1"/>
    <mergeCell ref="C1:H1"/>
    <mergeCell ref="C2:H2"/>
    <mergeCell ref="A3:A5"/>
    <mergeCell ref="B3:B5"/>
    <mergeCell ref="C3:D3"/>
    <mergeCell ref="E3:F3"/>
    <mergeCell ref="G3:G5"/>
    <mergeCell ref="H3:H5"/>
    <mergeCell ref="C4:C5"/>
  </mergeCells>
  <phoneticPr fontId="15" type="noConversion"/>
  <pageMargins left="0.7" right="0.22" top="0.43" bottom="0.43" header="0.3" footer="0.3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B27E-D71E-4815-B7CA-B37A3B1F43FE}">
  <dimension ref="A1:H31"/>
  <sheetViews>
    <sheetView workbookViewId="0">
      <selection sqref="A1:C1"/>
    </sheetView>
  </sheetViews>
  <sheetFormatPr defaultRowHeight="18.75" x14ac:dyDescent="0.3"/>
  <cols>
    <col min="1" max="1" width="13.7109375" style="15" customWidth="1"/>
    <col min="2" max="2" width="47.42578125" style="6" customWidth="1"/>
    <col min="3" max="3" width="36.7109375" style="15" customWidth="1"/>
    <col min="4" max="4" width="28" style="6" customWidth="1"/>
    <col min="5" max="5" width="4.28515625" style="15" customWidth="1"/>
    <col min="6" max="6" width="6.7109375" style="6" customWidth="1"/>
    <col min="7" max="7" width="4.28515625" style="15" hidden="1" customWidth="1"/>
    <col min="8" max="8" width="28" style="6" customWidth="1"/>
    <col min="9" max="16384" width="9.140625" style="6"/>
  </cols>
  <sheetData>
    <row r="1" spans="1:8" ht="24.75" customHeight="1" x14ac:dyDescent="0.3">
      <c r="A1" s="129" t="s">
        <v>74</v>
      </c>
      <c r="B1" s="129"/>
      <c r="C1" s="129"/>
      <c r="D1" s="5"/>
      <c r="E1" s="5"/>
      <c r="F1" s="5"/>
      <c r="G1" s="5"/>
      <c r="H1" s="5"/>
    </row>
    <row r="2" spans="1:8" ht="24.75" customHeight="1" x14ac:dyDescent="0.3">
      <c r="A2" s="110" t="s">
        <v>73</v>
      </c>
      <c r="B2" s="110"/>
      <c r="C2" s="110"/>
      <c r="D2" s="18"/>
      <c r="E2" s="18"/>
      <c r="F2" s="18"/>
      <c r="G2" s="18"/>
      <c r="H2" s="16"/>
    </row>
    <row r="3" spans="1:8" ht="22.5" customHeight="1" x14ac:dyDescent="0.3">
      <c r="A3" s="7" t="s">
        <v>66</v>
      </c>
      <c r="B3" s="66" t="s">
        <v>28</v>
      </c>
      <c r="C3" s="7" t="s">
        <v>27</v>
      </c>
      <c r="E3" s="8"/>
      <c r="F3" s="9"/>
      <c r="G3" s="8"/>
      <c r="H3" s="9"/>
    </row>
    <row r="4" spans="1:8" ht="22.5" customHeight="1" x14ac:dyDescent="0.3">
      <c r="A4" s="7" t="s">
        <v>9</v>
      </c>
      <c r="B4" s="66" t="s">
        <v>53</v>
      </c>
      <c r="C4" s="63"/>
      <c r="E4" s="11"/>
      <c r="F4" s="12"/>
      <c r="G4" s="11"/>
      <c r="H4" s="12"/>
    </row>
    <row r="5" spans="1:8" ht="22.5" customHeight="1" x14ac:dyDescent="0.3">
      <c r="A5" s="13">
        <v>1</v>
      </c>
      <c r="B5" s="67" t="s">
        <v>54</v>
      </c>
      <c r="C5" s="64"/>
      <c r="E5" s="8"/>
      <c r="F5" s="10"/>
      <c r="G5" s="11"/>
      <c r="H5" s="12"/>
    </row>
    <row r="6" spans="1:8" ht="22.5" customHeight="1" x14ac:dyDescent="0.3">
      <c r="A6" s="13">
        <v>2</v>
      </c>
      <c r="B6" s="67" t="s">
        <v>55</v>
      </c>
      <c r="C6" s="64"/>
      <c r="E6" s="11"/>
      <c r="F6" s="12"/>
      <c r="G6" s="11"/>
      <c r="H6" s="12"/>
    </row>
    <row r="7" spans="1:8" ht="22.5" customHeight="1" x14ac:dyDescent="0.3">
      <c r="A7" s="13">
        <v>3</v>
      </c>
      <c r="B7" s="67" t="s">
        <v>58</v>
      </c>
      <c r="C7" s="64"/>
      <c r="E7" s="11"/>
      <c r="F7" s="12"/>
      <c r="G7" s="11"/>
      <c r="H7" s="12"/>
    </row>
    <row r="8" spans="1:8" ht="22.5" customHeight="1" x14ac:dyDescent="0.3">
      <c r="A8" s="13">
        <v>4</v>
      </c>
      <c r="B8" s="67" t="s">
        <v>56</v>
      </c>
      <c r="C8" s="64"/>
      <c r="E8" s="11"/>
      <c r="F8" s="12"/>
      <c r="G8" s="11"/>
      <c r="H8" s="12"/>
    </row>
    <row r="9" spans="1:8" ht="22.5" customHeight="1" x14ac:dyDescent="0.3">
      <c r="A9" s="13">
        <v>5</v>
      </c>
      <c r="B9" s="67" t="s">
        <v>57</v>
      </c>
      <c r="C9" s="64"/>
      <c r="E9" s="11"/>
      <c r="F9" s="12"/>
      <c r="G9" s="11"/>
      <c r="H9" s="12"/>
    </row>
    <row r="10" spans="1:8" ht="22.5" customHeight="1" x14ac:dyDescent="0.3">
      <c r="A10" s="80" t="s">
        <v>11</v>
      </c>
      <c r="B10" s="66" t="s">
        <v>59</v>
      </c>
      <c r="C10" s="63"/>
      <c r="E10" s="11"/>
      <c r="F10" s="12"/>
      <c r="G10" s="11"/>
      <c r="H10" s="12"/>
    </row>
    <row r="11" spans="1:8" ht="22.5" customHeight="1" x14ac:dyDescent="0.3">
      <c r="A11" s="65">
        <v>6</v>
      </c>
      <c r="B11" s="67" t="s">
        <v>60</v>
      </c>
      <c r="C11" s="64"/>
      <c r="E11" s="11"/>
      <c r="F11" s="12"/>
      <c r="G11" s="11"/>
      <c r="H11" s="12"/>
    </row>
    <row r="12" spans="1:8" ht="22.5" customHeight="1" x14ac:dyDescent="0.3">
      <c r="A12" s="13">
        <v>7</v>
      </c>
      <c r="B12" s="67" t="s">
        <v>65</v>
      </c>
      <c r="C12" s="64"/>
      <c r="E12" s="11"/>
      <c r="F12" s="12"/>
      <c r="G12" s="11"/>
      <c r="H12" s="12"/>
    </row>
    <row r="13" spans="1:8" ht="22.5" customHeight="1" x14ac:dyDescent="0.3">
      <c r="A13" s="13">
        <v>8</v>
      </c>
      <c r="B13" s="67" t="s">
        <v>61</v>
      </c>
      <c r="C13" s="64"/>
      <c r="E13" s="11"/>
      <c r="F13" s="12"/>
      <c r="G13" s="11"/>
      <c r="H13" s="12"/>
    </row>
    <row r="14" spans="1:8" ht="22.5" customHeight="1" x14ac:dyDescent="0.3">
      <c r="A14" s="13">
        <v>9</v>
      </c>
      <c r="B14" s="67" t="s">
        <v>62</v>
      </c>
      <c r="C14" s="64"/>
      <c r="E14" s="11"/>
      <c r="F14" s="12"/>
      <c r="G14" s="11"/>
      <c r="H14" s="12"/>
    </row>
    <row r="15" spans="1:8" ht="22.5" customHeight="1" x14ac:dyDescent="0.3">
      <c r="A15" s="13">
        <v>10</v>
      </c>
      <c r="B15" s="67" t="s">
        <v>63</v>
      </c>
      <c r="C15" s="64"/>
      <c r="E15" s="11"/>
      <c r="F15" s="12"/>
      <c r="G15" s="11"/>
      <c r="H15" s="12"/>
    </row>
    <row r="16" spans="1:8" s="14" customFormat="1" ht="22.5" customHeight="1" x14ac:dyDescent="0.3">
      <c r="A16" s="13">
        <v>11</v>
      </c>
      <c r="B16" s="67" t="s">
        <v>64</v>
      </c>
      <c r="C16" s="63"/>
      <c r="E16" s="8"/>
      <c r="F16" s="10"/>
      <c r="G16" s="8"/>
      <c r="H16" s="10"/>
    </row>
    <row r="17" spans="1:8" ht="67.5" customHeight="1" x14ac:dyDescent="0.3">
      <c r="A17" s="130" t="s">
        <v>75</v>
      </c>
      <c r="B17" s="130"/>
      <c r="C17" s="130"/>
      <c r="D17" s="10"/>
      <c r="E17" s="11"/>
      <c r="F17" s="12"/>
      <c r="G17" s="11"/>
      <c r="H17" s="12"/>
    </row>
    <row r="18" spans="1:8" x14ac:dyDescent="0.3">
      <c r="A18" s="6"/>
      <c r="C18" s="11"/>
      <c r="D18" s="12"/>
      <c r="E18" s="11"/>
      <c r="F18" s="12"/>
      <c r="G18" s="11"/>
      <c r="H18" s="12"/>
    </row>
    <row r="19" spans="1:8" x14ac:dyDescent="0.3">
      <c r="A19" s="6"/>
      <c r="C19" s="11"/>
      <c r="D19" s="12"/>
      <c r="E19" s="11"/>
      <c r="F19" s="12"/>
      <c r="G19" s="11"/>
      <c r="H19" s="12"/>
    </row>
    <row r="20" spans="1:8" x14ac:dyDescent="0.3">
      <c r="A20" s="6"/>
      <c r="C20" s="11"/>
      <c r="D20" s="12"/>
      <c r="E20" s="8"/>
      <c r="F20" s="10"/>
      <c r="G20" s="11"/>
      <c r="H20" s="12"/>
    </row>
    <row r="21" spans="1:8" s="14" customFormat="1" x14ac:dyDescent="0.3">
      <c r="C21" s="8"/>
      <c r="D21" s="10"/>
      <c r="E21" s="8"/>
      <c r="F21" s="10"/>
      <c r="G21" s="8"/>
      <c r="H21" s="10"/>
    </row>
    <row r="22" spans="1:8" x14ac:dyDescent="0.3">
      <c r="A22" s="6"/>
      <c r="C22" s="11"/>
      <c r="D22" s="12"/>
      <c r="E22" s="11"/>
      <c r="F22" s="12"/>
      <c r="G22" s="11"/>
      <c r="H22" s="12"/>
    </row>
    <row r="23" spans="1:8" x14ac:dyDescent="0.3">
      <c r="A23" s="6"/>
      <c r="C23" s="11"/>
      <c r="D23" s="12"/>
      <c r="E23" s="11"/>
      <c r="F23" s="12"/>
      <c r="G23" s="11"/>
      <c r="H23" s="12"/>
    </row>
    <row r="24" spans="1:8" x14ac:dyDescent="0.3">
      <c r="C24" s="11"/>
      <c r="D24" s="12"/>
      <c r="E24" s="11"/>
      <c r="F24" s="12"/>
      <c r="G24" s="11"/>
      <c r="H24" s="12"/>
    </row>
    <row r="25" spans="1:8" x14ac:dyDescent="0.3">
      <c r="C25" s="11"/>
      <c r="D25" s="12"/>
      <c r="E25" s="11"/>
      <c r="F25" s="12"/>
      <c r="G25" s="11"/>
      <c r="H25" s="12"/>
    </row>
    <row r="26" spans="1:8" x14ac:dyDescent="0.3">
      <c r="C26" s="11"/>
      <c r="D26" s="12"/>
      <c r="E26" s="8"/>
      <c r="F26" s="10"/>
      <c r="G26" s="11"/>
      <c r="H26" s="12"/>
    </row>
    <row r="27" spans="1:8" x14ac:dyDescent="0.3">
      <c r="C27" s="11"/>
      <c r="D27" s="12"/>
      <c r="E27" s="11"/>
      <c r="F27" s="12"/>
      <c r="G27" s="11"/>
      <c r="H27" s="12"/>
    </row>
    <row r="28" spans="1:8" x14ac:dyDescent="0.3">
      <c r="C28" s="11"/>
      <c r="D28" s="12"/>
      <c r="E28" s="11"/>
      <c r="F28" s="12"/>
      <c r="G28" s="11"/>
      <c r="H28" s="12"/>
    </row>
    <row r="29" spans="1:8" x14ac:dyDescent="0.3">
      <c r="A29" s="11"/>
      <c r="B29" s="12"/>
      <c r="C29" s="11"/>
      <c r="D29" s="12"/>
      <c r="E29" s="11"/>
      <c r="F29" s="12"/>
      <c r="G29" s="11"/>
      <c r="H29" s="12"/>
    </row>
    <row r="30" spans="1:8" x14ac:dyDescent="0.3">
      <c r="A30" s="11"/>
      <c r="B30" s="12"/>
      <c r="C30" s="8"/>
      <c r="D30" s="10"/>
      <c r="E30" s="11"/>
      <c r="F30" s="12"/>
      <c r="G30" s="11"/>
      <c r="H30" s="12"/>
    </row>
    <row r="31" spans="1:8" x14ac:dyDescent="0.3">
      <c r="A31" s="11"/>
      <c r="B31" s="12"/>
      <c r="C31" s="11"/>
      <c r="D31" s="12"/>
      <c r="E31" s="11"/>
      <c r="F31" s="12"/>
      <c r="G31" s="11"/>
      <c r="H31" s="12"/>
    </row>
  </sheetData>
  <mergeCells count="3">
    <mergeCell ref="A1:C1"/>
    <mergeCell ref="A2:C2"/>
    <mergeCell ref="A17:C17"/>
  </mergeCells>
  <pageMargins left="0.84" right="0.7" top="0.42" bottom="0.75" header="0.3" footer="0.3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HÀNH CHÍNH SỰ NGHIỆP</vt:lpstr>
      <vt:lpstr>Sheet1</vt:lpstr>
      <vt:lpstr>UBND xã</vt:lpstr>
      <vt:lpstr>PL2</vt:lpstr>
      <vt:lpstr>11 xã ĐBKK</vt:lpstr>
      <vt:lpstr>'HÀNH CHÍNH SỰ NGHIỆP'!Print_Area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FptShop</dc:creator>
  <cp:lastModifiedBy>BẢO NGUYỄN HOÀI</cp:lastModifiedBy>
  <cp:lastPrinted>2026-04-15T10:06:38Z</cp:lastPrinted>
  <dcterms:created xsi:type="dcterms:W3CDTF">2016-08-29T10:01:29Z</dcterms:created>
  <dcterms:modified xsi:type="dcterms:W3CDTF">2026-04-16T11:35:20Z</dcterms:modified>
</cp:coreProperties>
</file>